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8975" windowHeight="10815" tabRatio="914" activeTab="1"/>
  </bookViews>
  <sheets>
    <sheet name="МКД включ. в лиценз до 2019г." sheetId="31" r:id="rId1"/>
    <sheet name="МКД включ. в лиценз  в2019-2020" sheetId="36" r:id="rId2"/>
    <sheet name="МКД включ. влиценз с 01.03.20" sheetId="34" state="hidden" r:id="rId3"/>
  </sheets>
  <definedNames>
    <definedName name="Excel_BuiltIn_Print_Area_7_1" localSheetId="1">#REF!</definedName>
    <definedName name="Excel_BuiltIn_Print_Area_7_1" localSheetId="0">#REF!</definedName>
    <definedName name="Excel_BuiltIn_Print_Area_7_1" localSheetId="2">#REF!</definedName>
    <definedName name="Excel_BuiltIn_Print_Area_7_1">#REF!</definedName>
    <definedName name="Excel_BuiltIn_Print_Titles_7" localSheetId="1">#REF!</definedName>
    <definedName name="Excel_BuiltIn_Print_Titles_7" localSheetId="0">#REF!</definedName>
    <definedName name="Excel_BuiltIn_Print_Titles_7" localSheetId="2">#REF!</definedName>
    <definedName name="Excel_BuiltIn_Print_Titles_7">#REF!</definedName>
    <definedName name="_xlnm.Print_Titles" localSheetId="1">'МКД включ. в лиценз  в2019-2020'!$2:$3</definedName>
    <definedName name="_xlnm.Print_Titles" localSheetId="0">'МКД включ. в лиценз до 2019г.'!$2:$3</definedName>
    <definedName name="_xlnm.Print_Titles" localSheetId="2">'МКД включ. влиценз с 01.03.20'!$9:$10</definedName>
    <definedName name="л" localSheetId="1">#REF!</definedName>
    <definedName name="л" localSheetId="0">#REF!</definedName>
    <definedName name="л" localSheetId="2">#REF!</definedName>
    <definedName name="л">#REF!</definedName>
    <definedName name="_xlnm.Print_Area" localSheetId="1">'МКД включ. в лиценз  в2019-2020'!$A$1:$H$87</definedName>
    <definedName name="_xlnm.Print_Area" localSheetId="0">'МКД включ. в лиценз до 2019г.'!$A$1:$H$85</definedName>
    <definedName name="_xlnm.Print_Area" localSheetId="2">'МКД включ. влиценз с 01.03.20'!$A$1:$H$20</definedName>
  </definedNames>
  <calcPr calcId="144525"/>
</workbook>
</file>

<file path=xl/calcChain.xml><?xml version="1.0" encoding="utf-8"?>
<calcChain xmlns="http://schemas.openxmlformats.org/spreadsheetml/2006/main">
  <c r="E51" i="36" l="1"/>
  <c r="E50" i="36"/>
  <c r="E36" i="36"/>
  <c r="E16" i="36" l="1"/>
  <c r="E10" i="36"/>
  <c r="E9" i="36"/>
  <c r="E8" i="36"/>
  <c r="E7" i="36"/>
  <c r="E6" i="36"/>
  <c r="F85" i="31" l="1"/>
  <c r="F84" i="31"/>
  <c r="E83" i="31"/>
  <c r="F82" i="31"/>
  <c r="F81" i="31"/>
  <c r="F80" i="31"/>
  <c r="F79" i="31"/>
  <c r="F78" i="31"/>
  <c r="F77" i="31"/>
  <c r="E76" i="31"/>
  <c r="F76" i="31" s="1"/>
  <c r="F75" i="31"/>
  <c r="F74" i="31"/>
  <c r="F73" i="31"/>
  <c r="F72" i="31"/>
  <c r="F71" i="31"/>
  <c r="F70" i="31"/>
  <c r="F69" i="31"/>
  <c r="E69" i="31"/>
  <c r="E68" i="31"/>
  <c r="F67" i="31"/>
  <c r="F66" i="31"/>
  <c r="F65" i="31"/>
  <c r="F64" i="31"/>
  <c r="F63" i="31"/>
  <c r="F62" i="31"/>
  <c r="F61" i="31"/>
  <c r="F60" i="31"/>
  <c r="F59" i="31"/>
  <c r="F58" i="31"/>
  <c r="E57" i="31"/>
  <c r="F56" i="31"/>
  <c r="E55" i="31"/>
  <c r="F54" i="31"/>
  <c r="E53" i="31"/>
  <c r="F52" i="31"/>
  <c r="F51" i="31"/>
  <c r="F50" i="31"/>
  <c r="E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E31" i="31"/>
  <c r="E30" i="31"/>
  <c r="F29" i="31"/>
  <c r="F28" i="31"/>
  <c r="F27" i="31"/>
  <c r="F26" i="31"/>
  <c r="E25" i="31"/>
  <c r="F24" i="31"/>
  <c r="F23" i="31"/>
  <c r="F22" i="31"/>
  <c r="F21" i="31"/>
  <c r="F20" i="31"/>
  <c r="F19" i="31"/>
  <c r="E18" i="31"/>
  <c r="F17" i="31"/>
  <c r="E16" i="31"/>
  <c r="F15" i="31"/>
  <c r="E14" i="31"/>
  <c r="F13" i="31"/>
  <c r="F12" i="31"/>
  <c r="E11" i="31"/>
  <c r="D11" i="31"/>
  <c r="F10" i="31"/>
  <c r="F9" i="31"/>
  <c r="E8" i="31"/>
  <c r="F7" i="31"/>
  <c r="F6" i="31"/>
  <c r="F83" i="31" l="1"/>
  <c r="F18" i="31"/>
  <c r="F16" i="31"/>
  <c r="F57" i="31"/>
  <c r="F11" i="31"/>
</calcChain>
</file>

<file path=xl/sharedStrings.xml><?xml version="1.0" encoding="utf-8"?>
<sst xmlns="http://schemas.openxmlformats.org/spreadsheetml/2006/main" count="239" uniqueCount="204">
  <si>
    <t>№ п/п</t>
  </si>
  <si>
    <t>Адрес</t>
  </si>
  <si>
    <t xml:space="preserve">II. Услуги по управлению
с кв.м. 
площади
 в месяц </t>
  </si>
  <si>
    <t>III.Текущий ремонт
с кв.м. площади в месяц</t>
  </si>
  <si>
    <t xml:space="preserve">Уборка МОП
с квартиры
 в месяц </t>
  </si>
  <si>
    <t>Примечание</t>
  </si>
  <si>
    <t>Гагарина, 2</t>
  </si>
  <si>
    <t>Еловая, 1</t>
  </si>
  <si>
    <t>Еловая, 2</t>
  </si>
  <si>
    <t>Еловая, 3</t>
  </si>
  <si>
    <t>Красных Героев, 3</t>
  </si>
  <si>
    <t>М.Горького, 8</t>
  </si>
  <si>
    <r>
      <t xml:space="preserve">М.Горького, 26 
</t>
    </r>
    <r>
      <rPr>
        <sz val="11"/>
        <color indexed="10"/>
        <rFont val="Times New Roman"/>
        <family val="1"/>
        <charset val="204"/>
      </rPr>
      <t/>
    </r>
  </si>
  <si>
    <t>Мамина Сибиряка, 7</t>
  </si>
  <si>
    <t>Новая, 11</t>
  </si>
  <si>
    <t>Новая, 14</t>
  </si>
  <si>
    <t>Овощное, 11</t>
  </si>
  <si>
    <t>Овощное, 11а</t>
  </si>
  <si>
    <t>Театральная, 16</t>
  </si>
  <si>
    <t>Толбухина, 9</t>
  </si>
  <si>
    <t>Шиловская, 2</t>
  </si>
  <si>
    <t>Шиловская, 22</t>
  </si>
  <si>
    <t>Шиловская, 8</t>
  </si>
  <si>
    <t>Энергостроителей, 2</t>
  </si>
  <si>
    <t>УТВЕРЖДАЮ:</t>
  </si>
  <si>
    <t>Зам.управляющего</t>
  </si>
  <si>
    <t>И.А. Лаптев _________________________</t>
  </si>
  <si>
    <t>ООО "ЖКХ-Холдинг"</t>
  </si>
  <si>
    <t>Первомайская, 20</t>
  </si>
  <si>
    <t>Героев Труда, 23</t>
  </si>
  <si>
    <t>Брусницына, 3</t>
  </si>
  <si>
    <t>Гагарина, 12</t>
  </si>
  <si>
    <t>Энергостроителей, 3</t>
  </si>
  <si>
    <t>Исакова, 20</t>
  </si>
  <si>
    <t>Чапаева, 36</t>
  </si>
  <si>
    <t>Ак.Королева, 11</t>
  </si>
  <si>
    <t>Гагарина, 2 б</t>
  </si>
  <si>
    <t>Чапаева, 17</t>
  </si>
  <si>
    <t>Загвозкина, 12</t>
  </si>
  <si>
    <t>Строителей, 4а</t>
  </si>
  <si>
    <t>Спортивная, 4</t>
  </si>
  <si>
    <t>Красных Героев, 4/1</t>
  </si>
  <si>
    <t>Красных Героев, 4/2</t>
  </si>
  <si>
    <t>Театральная, 3</t>
  </si>
  <si>
    <t>Анучина, 7</t>
  </si>
  <si>
    <t>Ак.Королева, 4</t>
  </si>
  <si>
    <t>Ак.Королева, 12</t>
  </si>
  <si>
    <t>Больничный городок, 1</t>
  </si>
  <si>
    <t>Гагарина, 2а</t>
  </si>
  <si>
    <t>Гагарина, 10а</t>
  </si>
  <si>
    <t>Героев Труда, 21</t>
  </si>
  <si>
    <t>Декабристов, 21</t>
  </si>
  <si>
    <t xml:space="preserve">Загвозкина, 10 </t>
  </si>
  <si>
    <t xml:space="preserve">Загвозкина, 16 </t>
  </si>
  <si>
    <t xml:space="preserve">Исакова, 16 </t>
  </si>
  <si>
    <t>Исакова, 22</t>
  </si>
  <si>
    <t>Красных героев, 2</t>
  </si>
  <si>
    <t>Красных героев, 7а</t>
  </si>
  <si>
    <t>Ленина, 46</t>
  </si>
  <si>
    <t>Ленина, 67</t>
  </si>
  <si>
    <t>М.Горького, 24</t>
  </si>
  <si>
    <t>Мира, 12</t>
  </si>
  <si>
    <t>Новая, 12</t>
  </si>
  <si>
    <t>Овощное, 10</t>
  </si>
  <si>
    <t>Первомайский пос., 31</t>
  </si>
  <si>
    <t>Смирнова, 18а</t>
  </si>
  <si>
    <t>Спортивная, 2</t>
  </si>
  <si>
    <t>Строителей, 2а</t>
  </si>
  <si>
    <t>Строителей, 8</t>
  </si>
  <si>
    <t>Театральная, 16а</t>
  </si>
  <si>
    <t>Толбухина, 5а</t>
  </si>
  <si>
    <t>Толбухина, 11</t>
  </si>
  <si>
    <t>Толбухина, 6а</t>
  </si>
  <si>
    <t>Февральская, 24</t>
  </si>
  <si>
    <t>Циолковского, 14</t>
  </si>
  <si>
    <t>Циолковского, 16</t>
  </si>
  <si>
    <t>Циолковского, 12</t>
  </si>
  <si>
    <t>Чапаева, 37</t>
  </si>
  <si>
    <t>Шиловская, 12</t>
  </si>
  <si>
    <t>Шиловская, 14</t>
  </si>
  <si>
    <t>Шиловская, 16</t>
  </si>
  <si>
    <t>Шиловская, 18</t>
  </si>
  <si>
    <t>Шиловская, 6</t>
  </si>
  <si>
    <t>Шиловская, 9</t>
  </si>
  <si>
    <t>Шиловская, 5</t>
  </si>
  <si>
    <t>Энергостроителей, 1</t>
  </si>
  <si>
    <t>Энергостроителей, 7</t>
  </si>
  <si>
    <t>Энергостроителей, 39</t>
  </si>
  <si>
    <t>М.Горького, 4 Б</t>
  </si>
  <si>
    <t>Ак.Королева, 2</t>
  </si>
  <si>
    <t>Гагарина, 3</t>
  </si>
  <si>
    <t>Шиловская, 13</t>
  </si>
  <si>
    <t>Шиловская, 19</t>
  </si>
  <si>
    <t>Энергостроителей, 5</t>
  </si>
  <si>
    <t>Анучина, 6</t>
  </si>
  <si>
    <t>Брусницына, 2</t>
  </si>
  <si>
    <t>Косых, 5</t>
  </si>
  <si>
    <t>Героев Труда, 20</t>
  </si>
  <si>
    <t>Смирнова, 3</t>
  </si>
  <si>
    <t>Гагарина, 10</t>
  </si>
  <si>
    <t>Косых, 6</t>
  </si>
  <si>
    <t>М.Горького, 8а</t>
  </si>
  <si>
    <t>Шиловская, 24</t>
  </si>
  <si>
    <t xml:space="preserve">                                                    </t>
  </si>
  <si>
    <t>Анучина, 3</t>
  </si>
  <si>
    <t>Толбухина, 15</t>
  </si>
  <si>
    <t>Комсомольская, 37</t>
  </si>
  <si>
    <t>М.Горького, 25</t>
  </si>
  <si>
    <t>Театральная, 26</t>
  </si>
  <si>
    <t>Шиловская, 15</t>
  </si>
  <si>
    <t>Новая, 6</t>
  </si>
  <si>
    <t>ИТОГО 
по содержа
нию и ремонту
общего имущества
(графа 7+8+9)
с учетом МОП
за кв.м.
площади 
в месяц</t>
  </si>
  <si>
    <t>Ак.Королева, 9</t>
  </si>
  <si>
    <t>Ак.Королева, 16</t>
  </si>
  <si>
    <t>Гагарина, 15/3</t>
  </si>
  <si>
    <t>Гагарина, 15/4</t>
  </si>
  <si>
    <t>М.Горького, 6</t>
  </si>
  <si>
    <t>М.Горького, 10</t>
  </si>
  <si>
    <t>Мира, 4</t>
  </si>
  <si>
    <t>Овощное отделение, 13</t>
  </si>
  <si>
    <t>Строителей, 9</t>
  </si>
  <si>
    <t>Февральская, 12</t>
  </si>
  <si>
    <t>Шиловская, 17</t>
  </si>
  <si>
    <t>Энергостроителей, 4</t>
  </si>
  <si>
    <t>Красных Героев, 9</t>
  </si>
  <si>
    <t>Гагарина, 11</t>
  </si>
  <si>
    <t>Гагарина, 15/2</t>
  </si>
  <si>
    <t>М.Горького, 10а</t>
  </si>
  <si>
    <t>Новая, 13</t>
  </si>
  <si>
    <t>Театральная, 19</t>
  </si>
  <si>
    <t>Шиловская, 21</t>
  </si>
  <si>
    <t>Овощное отделение, 12</t>
  </si>
  <si>
    <t>Брусницына, 5</t>
  </si>
  <si>
    <t>Гагарина, 1</t>
  </si>
  <si>
    <t>Гагарина, 4</t>
  </si>
  <si>
    <t>Гагарина, 6</t>
  </si>
  <si>
    <t>Маяковского, 4</t>
  </si>
  <si>
    <t>Строителей, 10</t>
  </si>
  <si>
    <t>Толбухина, 13</t>
  </si>
  <si>
    <t>Шиловская, 11</t>
  </si>
  <si>
    <t>Энергостроителей, 9/1</t>
  </si>
  <si>
    <t>Анучина, 2</t>
  </si>
  <si>
    <t>Анучина, 5</t>
  </si>
  <si>
    <t>Ак.Королева, 5</t>
  </si>
  <si>
    <t>Энергостроителей, 9/2</t>
  </si>
  <si>
    <r>
      <rPr>
        <b/>
        <sz val="14"/>
        <rFont val="Times New Roman"/>
        <family val="1"/>
        <charset val="204"/>
      </rPr>
      <t xml:space="preserve">Ставки  платы  с 1 марта  2020 года 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</t>
    </r>
  </si>
  <si>
    <t>В лицензии с 01.03.2020г.</t>
  </si>
  <si>
    <t>Ак.Королева, 8</t>
  </si>
  <si>
    <t>Гагарина, 14</t>
  </si>
  <si>
    <t>Мира, 2</t>
  </si>
  <si>
    <t>Пролетарская, 5</t>
  </si>
  <si>
    <t>Смирнова, 18</t>
  </si>
  <si>
    <t>Чапаева, 15</t>
  </si>
  <si>
    <t>Энергостроителей, 9/3</t>
  </si>
  <si>
    <t>Исакова, 18</t>
  </si>
  <si>
    <t>Красных Героев, 5</t>
  </si>
  <si>
    <t>Гагарина, 7</t>
  </si>
  <si>
    <t>М.Горького, 2</t>
  </si>
  <si>
    <t>Смирнова, 16</t>
  </si>
  <si>
    <t>Театральная, 28</t>
  </si>
  <si>
    <t>Толбухина, 7</t>
  </si>
  <si>
    <t>Перечень МКД, включенные в лицензию с 01.11.19г.</t>
  </si>
  <si>
    <t>I.Содер-
жание 
общего имущества в многоквартирном доме
с учетом МОП
за кв.м.
площади 
в месяц</t>
  </si>
  <si>
    <t>Перечень МКД, включенные в лицензию с 01.12.19г.</t>
  </si>
  <si>
    <t>Перечень МКД, включенные в лицензию с 01.01.20г.</t>
  </si>
  <si>
    <t>Перечень МКД, включенные в лицензию с 01.02.20г.</t>
  </si>
  <si>
    <t>Перечень МКД, включенные в лицензию с 01.03.20г.</t>
  </si>
  <si>
    <t>Перечень МКД, включенные в лицензию с 01.04.20г.</t>
  </si>
  <si>
    <r>
      <rPr>
        <b/>
        <sz val="14"/>
        <rFont val="Times New Roman"/>
        <family val="1"/>
        <charset val="204"/>
      </rPr>
      <t xml:space="preserve">Ставки  платы  2019г.-2020г. 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</t>
    </r>
  </si>
  <si>
    <t>МКД, включенные в лицензию с 01.04.19г.</t>
  </si>
  <si>
    <t xml:space="preserve"> МКД, включенные в лицензию с 01.05.19г.</t>
  </si>
  <si>
    <t xml:space="preserve"> МКД, включенные в лицензию с 01.07.19г.</t>
  </si>
  <si>
    <t xml:space="preserve"> МКД, включенные в лицензию с 01.08.19г.</t>
  </si>
  <si>
    <t xml:space="preserve"> МКД, включенные в лицензию с 01.09.19г.</t>
  </si>
  <si>
    <t xml:space="preserve"> МКД, включенные в лицензию до 01.01.2019г.</t>
  </si>
  <si>
    <t>I.Содержание 
общего имущества в многоквартирном доме
с учетом МОП
за кв.м.
площади в месяц</t>
  </si>
  <si>
    <t>В лицензии с 19.03.2018г.</t>
  </si>
  <si>
    <t>В лицензии с 20.03.2018г.</t>
  </si>
  <si>
    <t>В лицензии с 01.06.2018г. 
Плата по текущему ремонту 7,22 руб.
с 01.01.2019г.</t>
  </si>
  <si>
    <t>В лицензии с 06.03.2018г.
Плата по текущему ремонту 7,50 руб.
с 01.01.2019г.</t>
  </si>
  <si>
    <t>В лицензии с 01.07.2018г.
Плата по текущему ремонту 7,44 руб.
с 01.09.2019г.</t>
  </si>
  <si>
    <t>В лицензии с 01.06.2018г.
Плата по текущему ремонту 7,42 руб.
с 01.08.2019г.</t>
  </si>
  <si>
    <t>В лицензии с 21.03.2018г.
Плата по текущему ремонту 0,57 руб. 
с 01.01.2019г.</t>
  </si>
  <si>
    <t xml:space="preserve">В лицензии с 01.09.2018г.
Плата по текущему ремонту 7,11 руб.
с 01.09.19г. </t>
  </si>
  <si>
    <t xml:space="preserve">В лицензии с 01.10.2018г.
Плата по текущему ремонту 5,17 руб.
с 01.09.19г. </t>
  </si>
  <si>
    <t xml:space="preserve">В лицензии с 01.06.2018г.
Плата по текущему ремонту 7,30 руб.
с 01.09.19г. </t>
  </si>
  <si>
    <t xml:space="preserve">Плата по тек.рем. составляет 0,00 руб. 
с 01.07.2019г. </t>
  </si>
  <si>
    <t>Плата с 01.09.2019г.</t>
  </si>
  <si>
    <t xml:space="preserve">В лицензии с 01.10.2018г.
Плата с 01.01.19г. </t>
  </si>
  <si>
    <t xml:space="preserve">В лицензии с 01.09.2017г.
Плата по текущему ремонту 7,20 руб.
с 01.01.19г. </t>
  </si>
  <si>
    <t>Плата по текущему ремонту 5,00 руб. 
с 01.01.2019г.</t>
  </si>
  <si>
    <t xml:space="preserve">В лицензии с 01.09.2018г.
Плата с 01.01.2019г. </t>
  </si>
  <si>
    <t xml:space="preserve">Плата с 01.01.19г. </t>
  </si>
  <si>
    <t>Плата с 16.08.2019г.</t>
  </si>
  <si>
    <t>В лицензии с 01.10.2018г.
Плата по текущему ремонту 6,24 руб. 
с 01.09.2019г.</t>
  </si>
  <si>
    <t>ИТОГО 
по содержанию и ремонту
общего имущества
(графа 3+4+5)
с учетом МОП
за кв.м.
площади в месяц</t>
  </si>
  <si>
    <t>В лицензии с 04.04.2018г.
Плата по текущему ремонту 7,26 руб.
с 01.09.2019г.</t>
  </si>
  <si>
    <t>Декабристов, 20</t>
  </si>
  <si>
    <t>Без уборки придомовой территории и МОП, отказ по решению ОСС.</t>
  </si>
  <si>
    <r>
      <rPr>
        <b/>
        <sz val="14"/>
        <rFont val="Times New Roman"/>
        <family val="1"/>
        <charset val="204"/>
      </rPr>
      <t>Ставки  платы  2019г.-2020г.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 </t>
    </r>
  </si>
  <si>
    <t>Перечень МКД, включенные в лицензию с 01.05.20г.</t>
  </si>
  <si>
    <t>Мамина Сибиряка, 5</t>
  </si>
  <si>
    <t>Маяковского, 3а</t>
  </si>
  <si>
    <t>Плата с 01.05.20г.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</si>
</sst>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8" fillId="0" borderId="0">
      <alignment horizontal="left"/>
    </xf>
    <xf numFmtId="0" fontId="7" fillId="0" borderId="0"/>
    <xf numFmtId="0" fontId="9" fillId="0" borderId="0"/>
    <xf numFmtId="0" fontId="2" fillId="0" borderId="0"/>
  </cellStyleXfs>
  <cellXfs count="53">
    <xf numFmtId="0" fontId="0" fillId="0" borderId="0" xfId="0"/>
    <xf numFmtId="0" fontId="10" fillId="0" borderId="0" xfId="2" applyFont="1"/>
    <xf numFmtId="0" fontId="3" fillId="0" borderId="0" xfId="0" applyFont="1" applyFill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/>
    </xf>
    <xf numFmtId="4" fontId="10" fillId="3" borderId="2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2" fontId="10" fillId="0" borderId="2" xfId="2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4" fontId="14" fillId="0" borderId="2" xfId="2" applyNumberFormat="1" applyFont="1" applyFill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4" fontId="10" fillId="5" borderId="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/>
    <xf numFmtId="0" fontId="15" fillId="0" borderId="2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vertical="center" wrapText="1"/>
    </xf>
    <xf numFmtId="4" fontId="3" fillId="5" borderId="2" xfId="2" applyNumberFormat="1" applyFont="1" applyFill="1" applyBorder="1" applyAlignment="1">
      <alignment horizontal="center" vertical="center"/>
    </xf>
    <xf numFmtId="0" fontId="3" fillId="4" borderId="0" xfId="2" applyFont="1" applyFill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3" fillId="4" borderId="0" xfId="2" applyFont="1" applyFill="1" applyAlignment="1">
      <alignment horizontal="center" vertical="center"/>
    </xf>
    <xf numFmtId="0" fontId="10" fillId="0" borderId="3" xfId="2" applyFont="1" applyFill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2" xfId="2" applyFont="1" applyFill="1" applyBorder="1"/>
    <xf numFmtId="0" fontId="16" fillId="0" borderId="2" xfId="2" applyFont="1" applyFill="1" applyBorder="1"/>
    <xf numFmtId="0" fontId="16" fillId="0" borderId="2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left" vertical="center"/>
    </xf>
    <xf numFmtId="4" fontId="16" fillId="0" borderId="2" xfId="2" applyNumberFormat="1" applyFont="1" applyFill="1" applyBorder="1" applyAlignment="1">
      <alignment horizontal="left" vertical="center" wrapText="1"/>
    </xf>
    <xf numFmtId="0" fontId="16" fillId="0" borderId="0" xfId="2" applyFont="1" applyFill="1"/>
    <xf numFmtId="0" fontId="16" fillId="0" borderId="2" xfId="2" applyFont="1" applyFill="1" applyBorder="1" applyAlignment="1">
      <alignment vertical="center"/>
    </xf>
    <xf numFmtId="0" fontId="16" fillId="0" borderId="2" xfId="2" applyFont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5" borderId="2" xfId="2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0" fillId="0" borderId="2" xfId="2" applyFont="1" applyBorder="1"/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4 2" xfId="2"/>
    <cellStyle name="Обычный 5" xfId="8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5"/>
  <sheetViews>
    <sheetView view="pageBreakPreview" zoomScale="80" zoomScaleNormal="80" zoomScaleSheetLayoutView="80" workbookViewId="0">
      <selection activeCell="H76" sqref="H76"/>
    </sheetView>
  </sheetViews>
  <sheetFormatPr defaultColWidth="11.5703125" defaultRowHeight="54" customHeight="1" x14ac:dyDescent="0.25"/>
  <cols>
    <col min="1" max="1" width="6.42578125" style="1" customWidth="1"/>
    <col min="2" max="2" width="24.5703125" style="1" customWidth="1"/>
    <col min="3" max="3" width="21.140625" style="1" customWidth="1"/>
    <col min="4" max="4" width="14" style="1" customWidth="1"/>
    <col min="5" max="5" width="13.85546875" style="1" customWidth="1"/>
    <col min="6" max="6" width="19.5703125" style="1" customWidth="1"/>
    <col min="7" max="7" width="12.5703125" style="1" customWidth="1"/>
    <col min="8" max="8" width="36.85546875" style="1" customWidth="1"/>
    <col min="9" max="16384" width="11.5703125" style="1"/>
  </cols>
  <sheetData>
    <row r="1" spans="1:10" ht="48" customHeight="1" x14ac:dyDescent="0.25">
      <c r="A1" s="38" t="s">
        <v>199</v>
      </c>
      <c r="B1" s="38"/>
      <c r="C1" s="38"/>
      <c r="D1" s="38"/>
      <c r="E1" s="38"/>
      <c r="F1" s="38"/>
      <c r="G1" s="38"/>
      <c r="H1" s="38"/>
    </row>
    <row r="2" spans="1:10" ht="35.25" customHeight="1" x14ac:dyDescent="0.25">
      <c r="A2" s="39" t="s">
        <v>0</v>
      </c>
      <c r="B2" s="39" t="s">
        <v>1</v>
      </c>
      <c r="C2" s="40" t="s">
        <v>175</v>
      </c>
      <c r="D2" s="41" t="s">
        <v>2</v>
      </c>
      <c r="E2" s="41" t="s">
        <v>3</v>
      </c>
      <c r="F2" s="42" t="s">
        <v>195</v>
      </c>
      <c r="G2" s="43" t="s">
        <v>4</v>
      </c>
      <c r="H2" s="44" t="s">
        <v>5</v>
      </c>
    </row>
    <row r="3" spans="1:10" ht="111" customHeight="1" x14ac:dyDescent="0.25">
      <c r="A3" s="39"/>
      <c r="B3" s="39"/>
      <c r="C3" s="40"/>
      <c r="D3" s="41"/>
      <c r="E3" s="41"/>
      <c r="F3" s="42"/>
      <c r="G3" s="43"/>
      <c r="H3" s="44"/>
      <c r="I3" s="18"/>
      <c r="J3" s="18"/>
    </row>
    <row r="4" spans="1:10" ht="15.75" customHeight="1" x14ac:dyDescent="0.25">
      <c r="A4" s="32">
        <v>1</v>
      </c>
      <c r="B4" s="32">
        <v>2</v>
      </c>
      <c r="C4" s="31">
        <v>3</v>
      </c>
      <c r="D4" s="31">
        <v>4</v>
      </c>
      <c r="E4" s="31">
        <v>5</v>
      </c>
      <c r="F4" s="33">
        <v>6</v>
      </c>
      <c r="G4" s="31">
        <v>7</v>
      </c>
      <c r="H4" s="34">
        <v>8</v>
      </c>
      <c r="I4" s="18"/>
      <c r="J4" s="18"/>
    </row>
    <row r="5" spans="1:10" ht="21" customHeight="1" x14ac:dyDescent="0.25">
      <c r="A5" s="37" t="s">
        <v>174</v>
      </c>
      <c r="B5" s="37"/>
      <c r="C5" s="37"/>
      <c r="D5" s="37"/>
      <c r="E5" s="37"/>
      <c r="F5" s="37"/>
      <c r="G5" s="37"/>
      <c r="H5" s="37"/>
      <c r="I5" s="18"/>
      <c r="J5" s="18"/>
    </row>
    <row r="6" spans="1:10" ht="19.5" customHeight="1" x14ac:dyDescent="0.25">
      <c r="A6" s="3">
        <v>1</v>
      </c>
      <c r="B6" s="20" t="s">
        <v>44</v>
      </c>
      <c r="C6" s="4">
        <v>21.94</v>
      </c>
      <c r="D6" s="4">
        <v>3.38</v>
      </c>
      <c r="E6" s="4">
        <v>2.5</v>
      </c>
      <c r="F6" s="12">
        <f>C6+D6+E6</f>
        <v>27.82</v>
      </c>
      <c r="G6" s="4"/>
      <c r="H6" s="25"/>
    </row>
    <row r="7" spans="1:10" ht="19.5" customHeight="1" x14ac:dyDescent="0.25">
      <c r="A7" s="3">
        <v>2</v>
      </c>
      <c r="B7" s="20" t="s">
        <v>45</v>
      </c>
      <c r="C7" s="4">
        <v>23.81</v>
      </c>
      <c r="D7" s="4">
        <v>3.38</v>
      </c>
      <c r="E7" s="4">
        <v>2.5</v>
      </c>
      <c r="F7" s="12">
        <f t="shared" ref="F7" si="0">C7+D7+E7</f>
        <v>29.689999999999998</v>
      </c>
      <c r="G7" s="4"/>
      <c r="H7" s="25"/>
    </row>
    <row r="8" spans="1:10" ht="45" customHeight="1" x14ac:dyDescent="0.25">
      <c r="A8" s="3">
        <v>3</v>
      </c>
      <c r="B8" s="20" t="s">
        <v>35</v>
      </c>
      <c r="C8" s="4">
        <v>18.16</v>
      </c>
      <c r="D8" s="4">
        <v>3.77</v>
      </c>
      <c r="E8" s="4">
        <f>4.75+2.67</f>
        <v>7.42</v>
      </c>
      <c r="F8" s="12">
        <v>29.35</v>
      </c>
      <c r="G8" s="4"/>
      <c r="H8" s="26" t="s">
        <v>181</v>
      </c>
    </row>
    <row r="9" spans="1:10" ht="19.5" customHeight="1" x14ac:dyDescent="0.25">
      <c r="A9" s="3">
        <v>4</v>
      </c>
      <c r="B9" s="20" t="s">
        <v>46</v>
      </c>
      <c r="C9" s="4">
        <v>23.97</v>
      </c>
      <c r="D9" s="4">
        <v>3.49</v>
      </c>
      <c r="E9" s="4">
        <v>3</v>
      </c>
      <c r="F9" s="12">
        <f t="shared" ref="F9" si="1">C9+D9+E9</f>
        <v>30.46</v>
      </c>
      <c r="G9" s="4"/>
      <c r="H9" s="25"/>
    </row>
    <row r="10" spans="1:10" ht="34.5" customHeight="1" x14ac:dyDescent="0.25">
      <c r="A10" s="23">
        <v>5</v>
      </c>
      <c r="B10" s="22" t="s">
        <v>47</v>
      </c>
      <c r="C10" s="4">
        <v>20.740000000000002</v>
      </c>
      <c r="D10" s="4">
        <v>4</v>
      </c>
      <c r="E10" s="4">
        <v>0</v>
      </c>
      <c r="F10" s="12">
        <f>C10+D10+E10</f>
        <v>24.740000000000002</v>
      </c>
      <c r="G10" s="4"/>
      <c r="H10" s="28" t="s">
        <v>186</v>
      </c>
    </row>
    <row r="11" spans="1:10" ht="19.5" customHeight="1" x14ac:dyDescent="0.25">
      <c r="A11" s="3">
        <v>6</v>
      </c>
      <c r="B11" s="20" t="s">
        <v>30</v>
      </c>
      <c r="C11" s="4">
        <v>22.34</v>
      </c>
      <c r="D11" s="4">
        <f>4.64-0.94</f>
        <v>3.6999999999999997</v>
      </c>
      <c r="E11" s="4">
        <f>3</f>
        <v>3</v>
      </c>
      <c r="F11" s="12">
        <f>C11+D11+E11</f>
        <v>29.04</v>
      </c>
      <c r="G11" s="4"/>
      <c r="H11" s="26" t="s">
        <v>176</v>
      </c>
    </row>
    <row r="12" spans="1:10" ht="19.5" customHeight="1" x14ac:dyDescent="0.25">
      <c r="A12" s="3">
        <v>7</v>
      </c>
      <c r="B12" s="6" t="s">
        <v>6</v>
      </c>
      <c r="C12" s="4">
        <v>23.18</v>
      </c>
      <c r="D12" s="4">
        <v>3.49</v>
      </c>
      <c r="E12" s="4">
        <v>2.5</v>
      </c>
      <c r="F12" s="12">
        <f t="shared" ref="F12:F13" si="2">C12+D12+E12</f>
        <v>29.17</v>
      </c>
      <c r="G12" s="4"/>
      <c r="H12" s="25"/>
    </row>
    <row r="13" spans="1:10" ht="19.5" customHeight="1" x14ac:dyDescent="0.25">
      <c r="A13" s="3">
        <v>8</v>
      </c>
      <c r="B13" s="20" t="s">
        <v>48</v>
      </c>
      <c r="C13" s="4">
        <v>22.5</v>
      </c>
      <c r="D13" s="4">
        <v>3.49</v>
      </c>
      <c r="E13" s="4">
        <v>3</v>
      </c>
      <c r="F13" s="12">
        <f t="shared" si="2"/>
        <v>28.990000000000002</v>
      </c>
      <c r="G13" s="4">
        <v>90.9</v>
      </c>
      <c r="H13" s="25"/>
    </row>
    <row r="14" spans="1:10" ht="48" customHeight="1" x14ac:dyDescent="0.25">
      <c r="A14" s="3">
        <v>9</v>
      </c>
      <c r="B14" s="20" t="s">
        <v>36</v>
      </c>
      <c r="C14" s="4">
        <v>19.75</v>
      </c>
      <c r="D14" s="4">
        <v>4.08</v>
      </c>
      <c r="E14" s="4">
        <f>4.75+2.47</f>
        <v>7.2200000000000006</v>
      </c>
      <c r="F14" s="12">
        <v>31.05</v>
      </c>
      <c r="G14" s="4">
        <v>96.3</v>
      </c>
      <c r="H14" s="26" t="s">
        <v>178</v>
      </c>
    </row>
    <row r="15" spans="1:10" ht="19.5" customHeight="1" x14ac:dyDescent="0.25">
      <c r="A15" s="3">
        <v>10</v>
      </c>
      <c r="B15" s="6" t="s">
        <v>49</v>
      </c>
      <c r="C15" s="4">
        <v>24.590000000000003</v>
      </c>
      <c r="D15" s="4">
        <v>3.49</v>
      </c>
      <c r="E15" s="4">
        <v>1.5</v>
      </c>
      <c r="F15" s="12">
        <f>C15+D15+E15</f>
        <v>29.580000000000005</v>
      </c>
      <c r="G15" s="4"/>
      <c r="H15" s="25"/>
    </row>
    <row r="16" spans="1:10" ht="19.5" customHeight="1" x14ac:dyDescent="0.25">
      <c r="A16" s="3">
        <v>11</v>
      </c>
      <c r="B16" s="20" t="s">
        <v>31</v>
      </c>
      <c r="C16" s="4">
        <v>19.369999999999997</v>
      </c>
      <c r="D16" s="4">
        <v>4.08</v>
      </c>
      <c r="E16" s="4">
        <f>4.75</f>
        <v>4.75</v>
      </c>
      <c r="F16" s="12">
        <f>C16+D16+E16</f>
        <v>28.199999999999996</v>
      </c>
      <c r="G16" s="4"/>
      <c r="H16" s="26" t="s">
        <v>177</v>
      </c>
    </row>
    <row r="17" spans="1:8" ht="19.5" customHeight="1" x14ac:dyDescent="0.25">
      <c r="A17" s="3">
        <v>12</v>
      </c>
      <c r="B17" s="20" t="s">
        <v>50</v>
      </c>
      <c r="C17" s="4">
        <v>21.38</v>
      </c>
      <c r="D17" s="4">
        <v>3.49</v>
      </c>
      <c r="E17" s="4">
        <v>2</v>
      </c>
      <c r="F17" s="12">
        <f>C17+D17+E17</f>
        <v>26.869999999999997</v>
      </c>
      <c r="G17" s="4">
        <v>85</v>
      </c>
      <c r="H17" s="25"/>
    </row>
    <row r="18" spans="1:8" ht="48" customHeight="1" x14ac:dyDescent="0.25">
      <c r="A18" s="3">
        <v>13</v>
      </c>
      <c r="B18" s="20" t="s">
        <v>29</v>
      </c>
      <c r="C18" s="4">
        <v>18.940000000000001</v>
      </c>
      <c r="D18" s="4">
        <v>3.56</v>
      </c>
      <c r="E18" s="4">
        <f>4.91+2.55+0.04</f>
        <v>7.5</v>
      </c>
      <c r="F18" s="12">
        <f>C18+D18+E18</f>
        <v>30</v>
      </c>
      <c r="G18" s="4"/>
      <c r="H18" s="26" t="s">
        <v>179</v>
      </c>
    </row>
    <row r="19" spans="1:8" ht="20.25" customHeight="1" x14ac:dyDescent="0.25">
      <c r="A19" s="3">
        <v>14</v>
      </c>
      <c r="B19" s="36" t="s">
        <v>197</v>
      </c>
      <c r="C19" s="4">
        <v>21.83</v>
      </c>
      <c r="D19" s="4">
        <v>3.67</v>
      </c>
      <c r="E19" s="7">
        <v>2.5</v>
      </c>
      <c r="F19" s="17">
        <f>C19+D19+E19</f>
        <v>28</v>
      </c>
      <c r="G19" s="4"/>
      <c r="H19" s="28" t="s">
        <v>187</v>
      </c>
    </row>
    <row r="20" spans="1:8" ht="19.5" customHeight="1" x14ac:dyDescent="0.25">
      <c r="A20" s="3">
        <v>15</v>
      </c>
      <c r="B20" s="20" t="s">
        <v>51</v>
      </c>
      <c r="C20" s="4">
        <v>22.29</v>
      </c>
      <c r="D20" s="4">
        <v>3.38</v>
      </c>
      <c r="E20" s="4">
        <v>2.5</v>
      </c>
      <c r="F20" s="12">
        <f t="shared" ref="F20" si="3">C20+D20+E20</f>
        <v>28.169999999999998</v>
      </c>
      <c r="G20" s="4"/>
      <c r="H20" s="25"/>
    </row>
    <row r="21" spans="1:8" ht="19.5" customHeight="1" x14ac:dyDescent="0.25">
      <c r="A21" s="3">
        <v>16</v>
      </c>
      <c r="B21" s="20" t="s">
        <v>7</v>
      </c>
      <c r="C21" s="4">
        <v>25.13</v>
      </c>
      <c r="D21" s="4">
        <v>3.12</v>
      </c>
      <c r="E21" s="4">
        <v>4.4800000000000004</v>
      </c>
      <c r="F21" s="12">
        <f>C21+D21+E21</f>
        <v>32.730000000000004</v>
      </c>
      <c r="G21" s="4"/>
      <c r="H21" s="25"/>
    </row>
    <row r="22" spans="1:8" ht="19.5" customHeight="1" x14ac:dyDescent="0.25">
      <c r="A22" s="3">
        <v>17</v>
      </c>
      <c r="B22" s="20" t="s">
        <v>8</v>
      </c>
      <c r="C22" s="4">
        <v>24.900000000000002</v>
      </c>
      <c r="D22" s="4">
        <v>3.12</v>
      </c>
      <c r="E22" s="4">
        <v>4.4800000000000004</v>
      </c>
      <c r="F22" s="12">
        <f>C22+D22+E22</f>
        <v>32.5</v>
      </c>
      <c r="G22" s="4"/>
      <c r="H22" s="25"/>
    </row>
    <row r="23" spans="1:8" ht="19.5" customHeight="1" x14ac:dyDescent="0.25">
      <c r="A23" s="3">
        <v>18</v>
      </c>
      <c r="B23" s="20" t="s">
        <v>9</v>
      </c>
      <c r="C23" s="4">
        <v>25.119999999999997</v>
      </c>
      <c r="D23" s="4">
        <v>3.12</v>
      </c>
      <c r="E23" s="4">
        <v>4.4800000000000004</v>
      </c>
      <c r="F23" s="12">
        <f>C23+D23+E23</f>
        <v>32.72</v>
      </c>
      <c r="G23" s="4"/>
      <c r="H23" s="25"/>
    </row>
    <row r="24" spans="1:8" ht="19.5" customHeight="1" x14ac:dyDescent="0.25">
      <c r="A24" s="3">
        <v>19</v>
      </c>
      <c r="B24" s="20" t="s">
        <v>52</v>
      </c>
      <c r="C24" s="4">
        <v>21.37</v>
      </c>
      <c r="D24" s="4">
        <v>3.49</v>
      </c>
      <c r="E24" s="4">
        <v>4.53</v>
      </c>
      <c r="F24" s="12">
        <f>C24+D24+E24</f>
        <v>29.39</v>
      </c>
      <c r="G24" s="4"/>
      <c r="H24" s="25"/>
    </row>
    <row r="25" spans="1:8" ht="48" customHeight="1" x14ac:dyDescent="0.25">
      <c r="A25" s="3">
        <v>20</v>
      </c>
      <c r="B25" s="20" t="s">
        <v>38</v>
      </c>
      <c r="C25" s="4">
        <v>19.27</v>
      </c>
      <c r="D25" s="4">
        <v>3.77</v>
      </c>
      <c r="E25" s="4">
        <f>4.75+2.69</f>
        <v>7.4399999999999995</v>
      </c>
      <c r="F25" s="12">
        <v>30.48</v>
      </c>
      <c r="G25" s="4"/>
      <c r="H25" s="26" t="s">
        <v>180</v>
      </c>
    </row>
    <row r="26" spans="1:8" ht="19.5" customHeight="1" x14ac:dyDescent="0.25">
      <c r="A26" s="3">
        <v>21</v>
      </c>
      <c r="B26" s="20" t="s">
        <v>53</v>
      </c>
      <c r="C26" s="4">
        <v>19.979999999999997</v>
      </c>
      <c r="D26" s="4">
        <v>3.49</v>
      </c>
      <c r="E26" s="4">
        <v>4.53</v>
      </c>
      <c r="F26" s="12">
        <f>C26+D26+E26</f>
        <v>28</v>
      </c>
      <c r="G26" s="4"/>
      <c r="H26" s="25"/>
    </row>
    <row r="27" spans="1:8" ht="19.5" customHeight="1" x14ac:dyDescent="0.25">
      <c r="A27" s="3">
        <v>22</v>
      </c>
      <c r="B27" s="20" t="s">
        <v>54</v>
      </c>
      <c r="C27" s="4">
        <v>22.47</v>
      </c>
      <c r="D27" s="4">
        <v>3.49</v>
      </c>
      <c r="E27" s="4">
        <v>4.53</v>
      </c>
      <c r="F27" s="12">
        <f>C27+D27+E27</f>
        <v>30.490000000000002</v>
      </c>
      <c r="G27" s="4"/>
      <c r="H27" s="25"/>
    </row>
    <row r="28" spans="1:8" ht="47.25" customHeight="1" x14ac:dyDescent="0.25">
      <c r="A28" s="3">
        <v>23</v>
      </c>
      <c r="B28" s="6" t="s">
        <v>33</v>
      </c>
      <c r="C28" s="4">
        <v>20.12</v>
      </c>
      <c r="D28" s="4">
        <v>3.31</v>
      </c>
      <c r="E28" s="4">
        <v>0.56999999999999995</v>
      </c>
      <c r="F28" s="12">
        <f>C28+D28+E28</f>
        <v>24</v>
      </c>
      <c r="G28" s="4"/>
      <c r="H28" s="26" t="s">
        <v>182</v>
      </c>
    </row>
    <row r="29" spans="1:8" ht="19.5" customHeight="1" x14ac:dyDescent="0.25">
      <c r="A29" s="3">
        <v>24</v>
      </c>
      <c r="B29" s="20" t="s">
        <v>55</v>
      </c>
      <c r="C29" s="4">
        <v>21.220000000000002</v>
      </c>
      <c r="D29" s="4">
        <v>3.49</v>
      </c>
      <c r="E29" s="4">
        <v>3</v>
      </c>
      <c r="F29" s="12">
        <f>C29+D29+E29</f>
        <v>27.71</v>
      </c>
      <c r="G29" s="4"/>
      <c r="H29" s="25"/>
    </row>
    <row r="30" spans="1:8" ht="48" customHeight="1" x14ac:dyDescent="0.25">
      <c r="A30" s="3">
        <v>25</v>
      </c>
      <c r="B30" s="20" t="s">
        <v>41</v>
      </c>
      <c r="C30" s="4">
        <v>20.769999999999996</v>
      </c>
      <c r="D30" s="4">
        <v>2.64</v>
      </c>
      <c r="E30" s="4">
        <f>3.24+3</f>
        <v>6.24</v>
      </c>
      <c r="F30" s="12">
        <v>29.65</v>
      </c>
      <c r="G30" s="4"/>
      <c r="H30" s="26" t="s">
        <v>194</v>
      </c>
    </row>
    <row r="31" spans="1:8" ht="38.25" customHeight="1" x14ac:dyDescent="0.25">
      <c r="A31" s="3">
        <v>26</v>
      </c>
      <c r="B31" s="20" t="s">
        <v>42</v>
      </c>
      <c r="C31" s="4">
        <v>20.769999999999996</v>
      </c>
      <c r="D31" s="4">
        <v>2.64</v>
      </c>
      <c r="E31" s="4">
        <f>3.24+3-3</f>
        <v>3.24</v>
      </c>
      <c r="F31" s="12">
        <v>26.65</v>
      </c>
      <c r="G31" s="4"/>
      <c r="H31" s="26" t="s">
        <v>188</v>
      </c>
    </row>
    <row r="32" spans="1:8" ht="19.5" customHeight="1" x14ac:dyDescent="0.25">
      <c r="A32" s="3">
        <v>27</v>
      </c>
      <c r="B32" s="20" t="s">
        <v>56</v>
      </c>
      <c r="C32" s="4">
        <v>21.38</v>
      </c>
      <c r="D32" s="4">
        <v>3.49</v>
      </c>
      <c r="E32" s="4">
        <v>3</v>
      </c>
      <c r="F32" s="12">
        <f>C32+D32+E32</f>
        <v>27.869999999999997</v>
      </c>
      <c r="G32" s="4"/>
      <c r="H32" s="25"/>
    </row>
    <row r="33" spans="1:8" ht="19.5" customHeight="1" x14ac:dyDescent="0.25">
      <c r="A33" s="3">
        <v>28</v>
      </c>
      <c r="B33" s="6" t="s">
        <v>10</v>
      </c>
      <c r="C33" s="4">
        <v>22.180000000000003</v>
      </c>
      <c r="D33" s="4">
        <v>3.49</v>
      </c>
      <c r="E33" s="4">
        <v>3</v>
      </c>
      <c r="F33" s="12">
        <f t="shared" ref="F33:F52" si="4">C33+D33+E33</f>
        <v>28.67</v>
      </c>
      <c r="G33" s="4">
        <v>88.4</v>
      </c>
      <c r="H33" s="25"/>
    </row>
    <row r="34" spans="1:8" ht="19.5" customHeight="1" x14ac:dyDescent="0.25">
      <c r="A34" s="3">
        <v>29</v>
      </c>
      <c r="B34" s="6" t="s">
        <v>57</v>
      </c>
      <c r="C34" s="4">
        <v>19.37</v>
      </c>
      <c r="D34" s="4">
        <v>3.49</v>
      </c>
      <c r="E34" s="4">
        <v>3</v>
      </c>
      <c r="F34" s="12">
        <f t="shared" si="4"/>
        <v>25.86</v>
      </c>
      <c r="G34" s="4">
        <v>86.7</v>
      </c>
      <c r="H34" s="25"/>
    </row>
    <row r="35" spans="1:8" ht="19.5" customHeight="1" x14ac:dyDescent="0.25">
      <c r="A35" s="3">
        <v>30</v>
      </c>
      <c r="B35" s="20" t="s">
        <v>58</v>
      </c>
      <c r="C35" s="4">
        <v>24.11</v>
      </c>
      <c r="D35" s="4">
        <v>3.49</v>
      </c>
      <c r="E35" s="4">
        <v>3</v>
      </c>
      <c r="F35" s="12">
        <f t="shared" si="4"/>
        <v>30.6</v>
      </c>
      <c r="G35" s="4"/>
      <c r="H35" s="25"/>
    </row>
    <row r="36" spans="1:8" ht="19.5" customHeight="1" x14ac:dyDescent="0.25">
      <c r="A36" s="3">
        <v>31</v>
      </c>
      <c r="B36" s="20" t="s">
        <v>59</v>
      </c>
      <c r="C36" s="4">
        <v>11.68</v>
      </c>
      <c r="D36" s="4">
        <v>3.38</v>
      </c>
      <c r="E36" s="4">
        <v>2.5</v>
      </c>
      <c r="F36" s="12">
        <f t="shared" si="4"/>
        <v>17.559999999999999</v>
      </c>
      <c r="G36" s="4"/>
      <c r="H36" s="25"/>
    </row>
    <row r="37" spans="1:8" ht="19.5" customHeight="1" x14ac:dyDescent="0.25">
      <c r="A37" s="3">
        <v>32</v>
      </c>
      <c r="B37" s="20" t="s">
        <v>88</v>
      </c>
      <c r="C37" s="4">
        <v>21.55</v>
      </c>
      <c r="D37" s="4">
        <v>3.49</v>
      </c>
      <c r="E37" s="4">
        <v>4.4800000000000004</v>
      </c>
      <c r="F37" s="12">
        <f t="shared" si="4"/>
        <v>29.52</v>
      </c>
      <c r="G37" s="4"/>
      <c r="H37" s="25"/>
    </row>
    <row r="38" spans="1:8" ht="19.5" customHeight="1" x14ac:dyDescent="0.25">
      <c r="A38" s="3">
        <v>33</v>
      </c>
      <c r="B38" s="20" t="s">
        <v>11</v>
      </c>
      <c r="C38" s="4">
        <v>23.799999999999997</v>
      </c>
      <c r="D38" s="4">
        <v>3.38</v>
      </c>
      <c r="E38" s="4">
        <v>2.5</v>
      </c>
      <c r="F38" s="12">
        <f t="shared" si="4"/>
        <v>29.679999999999996</v>
      </c>
      <c r="G38" s="4"/>
      <c r="H38" s="25"/>
    </row>
    <row r="39" spans="1:8" ht="19.5" customHeight="1" x14ac:dyDescent="0.25">
      <c r="A39" s="3">
        <v>34</v>
      </c>
      <c r="B39" s="20" t="s">
        <v>60</v>
      </c>
      <c r="C39" s="4">
        <v>21.34</v>
      </c>
      <c r="D39" s="4">
        <v>3.49</v>
      </c>
      <c r="E39" s="4">
        <v>4.4800000000000004</v>
      </c>
      <c r="F39" s="12">
        <f t="shared" si="4"/>
        <v>29.31</v>
      </c>
      <c r="G39" s="4"/>
      <c r="H39" s="25"/>
    </row>
    <row r="40" spans="1:8" ht="19.5" customHeight="1" x14ac:dyDescent="0.25">
      <c r="A40" s="3">
        <v>35</v>
      </c>
      <c r="B40" s="6" t="s">
        <v>12</v>
      </c>
      <c r="C40" s="4">
        <v>20.5</v>
      </c>
      <c r="D40" s="4">
        <v>2.4300000000000002</v>
      </c>
      <c r="E40" s="4">
        <v>1</v>
      </c>
      <c r="F40" s="12">
        <f t="shared" si="4"/>
        <v>23.93</v>
      </c>
      <c r="G40" s="4"/>
      <c r="H40" s="27"/>
    </row>
    <row r="41" spans="1:8" ht="19.5" customHeight="1" x14ac:dyDescent="0.25">
      <c r="A41" s="3">
        <v>36</v>
      </c>
      <c r="B41" s="20" t="s">
        <v>13</v>
      </c>
      <c r="C41" s="4">
        <v>19.7</v>
      </c>
      <c r="D41" s="4">
        <v>3.49</v>
      </c>
      <c r="E41" s="4">
        <v>1</v>
      </c>
      <c r="F41" s="12">
        <f t="shared" si="4"/>
        <v>24.189999999999998</v>
      </c>
      <c r="G41" s="4">
        <v>95</v>
      </c>
      <c r="H41" s="25"/>
    </row>
    <row r="42" spans="1:8" ht="19.5" customHeight="1" x14ac:dyDescent="0.25">
      <c r="A42" s="3">
        <v>37</v>
      </c>
      <c r="B42" s="20" t="s">
        <v>61</v>
      </c>
      <c r="C42" s="4">
        <v>19.95</v>
      </c>
      <c r="D42" s="4">
        <v>3.49</v>
      </c>
      <c r="E42" s="4">
        <v>3</v>
      </c>
      <c r="F42" s="12">
        <f t="shared" si="4"/>
        <v>26.439999999999998</v>
      </c>
      <c r="G42" s="4"/>
      <c r="H42" s="25"/>
    </row>
    <row r="43" spans="1:8" ht="19.5" customHeight="1" x14ac:dyDescent="0.25">
      <c r="A43" s="3">
        <v>38</v>
      </c>
      <c r="B43" s="20" t="s">
        <v>14</v>
      </c>
      <c r="C43" s="4">
        <v>23.509999999999998</v>
      </c>
      <c r="D43" s="4">
        <v>3.49</v>
      </c>
      <c r="E43" s="4">
        <v>3</v>
      </c>
      <c r="F43" s="12">
        <f t="shared" si="4"/>
        <v>30</v>
      </c>
      <c r="G43" s="4"/>
      <c r="H43" s="25"/>
    </row>
    <row r="44" spans="1:8" ht="19.5" customHeight="1" x14ac:dyDescent="0.25">
      <c r="A44" s="3">
        <v>39</v>
      </c>
      <c r="B44" s="20" t="s">
        <v>62</v>
      </c>
      <c r="C44" s="4">
        <v>23.3</v>
      </c>
      <c r="D44" s="4">
        <v>3.49</v>
      </c>
      <c r="E44" s="4">
        <v>3</v>
      </c>
      <c r="F44" s="12">
        <f t="shared" si="4"/>
        <v>29.79</v>
      </c>
      <c r="G44" s="4"/>
      <c r="H44" s="25"/>
    </row>
    <row r="45" spans="1:8" ht="19.5" customHeight="1" x14ac:dyDescent="0.25">
      <c r="A45" s="3">
        <v>40</v>
      </c>
      <c r="B45" s="20" t="s">
        <v>15</v>
      </c>
      <c r="C45" s="4">
        <v>23.490000000000002</v>
      </c>
      <c r="D45" s="4">
        <v>3.49</v>
      </c>
      <c r="E45" s="4">
        <v>3</v>
      </c>
      <c r="F45" s="12">
        <f t="shared" si="4"/>
        <v>29.980000000000004</v>
      </c>
      <c r="G45" s="4"/>
      <c r="H45" s="25"/>
    </row>
    <row r="46" spans="1:8" ht="19.5" customHeight="1" x14ac:dyDescent="0.25">
      <c r="A46" s="3">
        <v>41</v>
      </c>
      <c r="B46" s="20" t="s">
        <v>63</v>
      </c>
      <c r="C46" s="4">
        <v>20.669999999999998</v>
      </c>
      <c r="D46" s="4">
        <v>3.49</v>
      </c>
      <c r="E46" s="4">
        <v>2.5</v>
      </c>
      <c r="F46" s="12">
        <f t="shared" si="4"/>
        <v>26.659999999999997</v>
      </c>
      <c r="G46" s="4"/>
      <c r="H46" s="25"/>
    </row>
    <row r="47" spans="1:8" ht="19.5" customHeight="1" x14ac:dyDescent="0.25">
      <c r="A47" s="3">
        <v>42</v>
      </c>
      <c r="B47" s="8" t="s">
        <v>16</v>
      </c>
      <c r="C47" s="4">
        <v>21.37</v>
      </c>
      <c r="D47" s="4">
        <v>3.49</v>
      </c>
      <c r="E47" s="4">
        <v>4.4800000000000004</v>
      </c>
      <c r="F47" s="12">
        <f t="shared" si="4"/>
        <v>29.34</v>
      </c>
      <c r="G47" s="4"/>
      <c r="H47" s="25"/>
    </row>
    <row r="48" spans="1:8" ht="19.5" customHeight="1" x14ac:dyDescent="0.25">
      <c r="A48" s="3">
        <v>43</v>
      </c>
      <c r="B48" s="8" t="s">
        <v>17</v>
      </c>
      <c r="C48" s="4">
        <v>21.16</v>
      </c>
      <c r="D48" s="4">
        <v>3.49</v>
      </c>
      <c r="E48" s="4">
        <v>4.4800000000000004</v>
      </c>
      <c r="F48" s="12">
        <f t="shared" si="4"/>
        <v>29.13</v>
      </c>
      <c r="G48" s="4"/>
      <c r="H48" s="25"/>
    </row>
    <row r="49" spans="1:8" ht="47.25" customHeight="1" x14ac:dyDescent="0.25">
      <c r="A49" s="3">
        <v>44</v>
      </c>
      <c r="B49" s="20" t="s">
        <v>28</v>
      </c>
      <c r="C49" s="4">
        <v>19.080000000000002</v>
      </c>
      <c r="D49" s="4">
        <v>3.72</v>
      </c>
      <c r="E49" s="4">
        <f>4.75+2.45</f>
        <v>7.2</v>
      </c>
      <c r="F49" s="12">
        <v>30</v>
      </c>
      <c r="G49" s="4"/>
      <c r="H49" s="26" t="s">
        <v>189</v>
      </c>
    </row>
    <row r="50" spans="1:8" ht="38.25" customHeight="1" x14ac:dyDescent="0.25">
      <c r="A50" s="3">
        <v>45</v>
      </c>
      <c r="B50" s="9" t="s">
        <v>64</v>
      </c>
      <c r="C50" s="4">
        <v>18.7</v>
      </c>
      <c r="D50" s="4">
        <v>3.38</v>
      </c>
      <c r="E50" s="4">
        <v>2.5</v>
      </c>
      <c r="F50" s="12">
        <f t="shared" si="4"/>
        <v>24.58</v>
      </c>
      <c r="G50" s="24"/>
      <c r="H50" s="28" t="s">
        <v>198</v>
      </c>
    </row>
    <row r="51" spans="1:8" s="14" customFormat="1" ht="48" customHeight="1" x14ac:dyDescent="0.25">
      <c r="A51" s="23">
        <v>46</v>
      </c>
      <c r="B51" s="22" t="s">
        <v>65</v>
      </c>
      <c r="C51" s="4">
        <v>20</v>
      </c>
      <c r="D51" s="4">
        <v>4</v>
      </c>
      <c r="E51" s="4">
        <v>5</v>
      </c>
      <c r="F51" s="12">
        <f>C51+D51+E51</f>
        <v>29</v>
      </c>
      <c r="G51" s="4"/>
      <c r="H51" s="28" t="s">
        <v>190</v>
      </c>
    </row>
    <row r="52" spans="1:8" ht="19.5" customHeight="1" x14ac:dyDescent="0.25">
      <c r="A52" s="3">
        <v>47</v>
      </c>
      <c r="B52" s="20" t="s">
        <v>66</v>
      </c>
      <c r="C52" s="4">
        <v>25.460000000000004</v>
      </c>
      <c r="D52" s="4">
        <v>3.59</v>
      </c>
      <c r="E52" s="4">
        <v>3</v>
      </c>
      <c r="F52" s="12">
        <f t="shared" si="4"/>
        <v>32.050000000000004</v>
      </c>
      <c r="G52" s="4">
        <v>103</v>
      </c>
      <c r="H52" s="29"/>
    </row>
    <row r="53" spans="1:8" ht="48" customHeight="1" x14ac:dyDescent="0.25">
      <c r="A53" s="3">
        <v>48</v>
      </c>
      <c r="B53" s="20" t="s">
        <v>40</v>
      </c>
      <c r="C53" s="4">
        <v>23.729999999999997</v>
      </c>
      <c r="D53" s="4">
        <v>5.67</v>
      </c>
      <c r="E53" s="4">
        <f>3+1.67-1.67</f>
        <v>3</v>
      </c>
      <c r="F53" s="12">
        <v>32.4</v>
      </c>
      <c r="G53" s="4"/>
      <c r="H53" s="26" t="s">
        <v>191</v>
      </c>
    </row>
    <row r="54" spans="1:8" ht="19.5" customHeight="1" x14ac:dyDescent="0.25">
      <c r="A54" s="3">
        <v>49</v>
      </c>
      <c r="B54" s="20" t="s">
        <v>67</v>
      </c>
      <c r="C54" s="4">
        <v>22.92</v>
      </c>
      <c r="D54" s="4">
        <v>3.49</v>
      </c>
      <c r="E54" s="4">
        <v>3</v>
      </c>
      <c r="F54" s="12">
        <f t="shared" ref="F54:F61" si="5">C54+D54+E54</f>
        <v>29.410000000000004</v>
      </c>
      <c r="G54" s="4"/>
      <c r="H54" s="25"/>
    </row>
    <row r="55" spans="1:8" ht="47.25" customHeight="1" x14ac:dyDescent="0.25">
      <c r="A55" s="3">
        <v>50</v>
      </c>
      <c r="B55" s="20" t="s">
        <v>39</v>
      </c>
      <c r="C55" s="4">
        <v>24.519999999999996</v>
      </c>
      <c r="D55" s="4">
        <v>3.3</v>
      </c>
      <c r="E55" s="4">
        <f>4.4+2.71</f>
        <v>7.11</v>
      </c>
      <c r="F55" s="12">
        <v>34.93</v>
      </c>
      <c r="G55" s="4"/>
      <c r="H55" s="26" t="s">
        <v>183</v>
      </c>
    </row>
    <row r="56" spans="1:8" ht="19.5" customHeight="1" x14ac:dyDescent="0.25">
      <c r="A56" s="3">
        <v>51</v>
      </c>
      <c r="B56" s="20" t="s">
        <v>68</v>
      </c>
      <c r="C56" s="4">
        <v>20.27</v>
      </c>
      <c r="D56" s="4">
        <v>3.49</v>
      </c>
      <c r="E56" s="4">
        <v>1.5</v>
      </c>
      <c r="F56" s="12">
        <f t="shared" si="5"/>
        <v>25.259999999999998</v>
      </c>
      <c r="G56" s="4">
        <v>96.3</v>
      </c>
      <c r="H56" s="25"/>
    </row>
    <row r="57" spans="1:8" ht="47.25" customHeight="1" x14ac:dyDescent="0.25">
      <c r="A57" s="3">
        <v>52</v>
      </c>
      <c r="B57" s="20" t="s">
        <v>43</v>
      </c>
      <c r="C57" s="4">
        <v>22.29</v>
      </c>
      <c r="D57" s="4">
        <v>4.08</v>
      </c>
      <c r="E57" s="4">
        <f>4.75+0.42</f>
        <v>5.17</v>
      </c>
      <c r="F57" s="12">
        <f t="shared" si="5"/>
        <v>31.54</v>
      </c>
      <c r="G57" s="4"/>
      <c r="H57" s="26" t="s">
        <v>184</v>
      </c>
    </row>
    <row r="58" spans="1:8" ht="19.5" customHeight="1" x14ac:dyDescent="0.25">
      <c r="A58" s="3">
        <v>53</v>
      </c>
      <c r="B58" s="20" t="s">
        <v>18</v>
      </c>
      <c r="C58" s="4">
        <v>22.01</v>
      </c>
      <c r="D58" s="4">
        <v>3.49</v>
      </c>
      <c r="E58" s="4">
        <v>1</v>
      </c>
      <c r="F58" s="12">
        <f t="shared" si="5"/>
        <v>26.5</v>
      </c>
      <c r="G58" s="4"/>
      <c r="H58" s="25"/>
    </row>
    <row r="59" spans="1:8" ht="19.5" customHeight="1" x14ac:dyDescent="0.25">
      <c r="A59" s="3">
        <v>54</v>
      </c>
      <c r="B59" s="20" t="s">
        <v>69</v>
      </c>
      <c r="C59" s="4">
        <v>26.06</v>
      </c>
      <c r="D59" s="4">
        <v>3.96</v>
      </c>
      <c r="E59" s="7">
        <v>2</v>
      </c>
      <c r="F59" s="12">
        <f t="shared" si="5"/>
        <v>32.019999999999996</v>
      </c>
      <c r="G59" s="4"/>
      <c r="H59" s="25"/>
    </row>
    <row r="60" spans="1:8" ht="19.5" customHeight="1" x14ac:dyDescent="0.25">
      <c r="A60" s="3">
        <v>55</v>
      </c>
      <c r="B60" s="20" t="s">
        <v>70</v>
      </c>
      <c r="C60" s="4">
        <v>23.94</v>
      </c>
      <c r="D60" s="4">
        <v>3.38</v>
      </c>
      <c r="E60" s="4">
        <v>2.5</v>
      </c>
      <c r="F60" s="12">
        <f t="shared" si="5"/>
        <v>29.82</v>
      </c>
      <c r="G60" s="4"/>
      <c r="H60" s="25"/>
    </row>
    <row r="61" spans="1:8" ht="19.5" customHeight="1" x14ac:dyDescent="0.25">
      <c r="A61" s="3">
        <v>56</v>
      </c>
      <c r="B61" s="20" t="s">
        <v>72</v>
      </c>
      <c r="C61" s="4">
        <v>22.300000000000004</v>
      </c>
      <c r="D61" s="4">
        <v>3.49</v>
      </c>
      <c r="E61" s="4">
        <v>3</v>
      </c>
      <c r="F61" s="12">
        <f t="shared" si="5"/>
        <v>28.790000000000006</v>
      </c>
      <c r="G61" s="4"/>
      <c r="H61" s="25"/>
    </row>
    <row r="62" spans="1:8" ht="19.5" customHeight="1" x14ac:dyDescent="0.25">
      <c r="A62" s="3">
        <v>57</v>
      </c>
      <c r="B62" s="20" t="s">
        <v>19</v>
      </c>
      <c r="C62" s="4">
        <v>22.300000000000004</v>
      </c>
      <c r="D62" s="4">
        <v>3.49</v>
      </c>
      <c r="E62" s="4">
        <v>3</v>
      </c>
      <c r="F62" s="12">
        <f>C62+D62+E62</f>
        <v>28.790000000000006</v>
      </c>
      <c r="G62" s="4"/>
      <c r="H62" s="25"/>
    </row>
    <row r="63" spans="1:8" ht="37.5" customHeight="1" x14ac:dyDescent="0.25">
      <c r="A63" s="3">
        <v>58</v>
      </c>
      <c r="B63" s="20" t="s">
        <v>71</v>
      </c>
      <c r="C63" s="4">
        <v>21.26</v>
      </c>
      <c r="D63" s="4">
        <v>3.89</v>
      </c>
      <c r="E63" s="4">
        <v>1.94</v>
      </c>
      <c r="F63" s="12">
        <f>C63+D63+E63</f>
        <v>27.090000000000003</v>
      </c>
      <c r="G63" s="4"/>
      <c r="H63" s="26" t="s">
        <v>192</v>
      </c>
    </row>
    <row r="64" spans="1:8" ht="19.5" customHeight="1" x14ac:dyDescent="0.25">
      <c r="A64" s="3">
        <v>59</v>
      </c>
      <c r="B64" s="20" t="s">
        <v>73</v>
      </c>
      <c r="C64" s="4">
        <v>21.08</v>
      </c>
      <c r="D64" s="4">
        <v>3.12</v>
      </c>
      <c r="E64" s="4">
        <v>3</v>
      </c>
      <c r="F64" s="12">
        <f>C64+D64+E64</f>
        <v>27.2</v>
      </c>
      <c r="G64" s="4"/>
      <c r="H64" s="25"/>
    </row>
    <row r="65" spans="1:8" ht="19.5" customHeight="1" x14ac:dyDescent="0.25">
      <c r="A65" s="3">
        <v>60</v>
      </c>
      <c r="B65" s="8" t="s">
        <v>76</v>
      </c>
      <c r="C65" s="4">
        <v>20.82</v>
      </c>
      <c r="D65" s="4">
        <v>3.38</v>
      </c>
      <c r="E65" s="4">
        <v>1.94</v>
      </c>
      <c r="F65" s="12">
        <f t="shared" ref="F65" si="6">C65+D65+E65</f>
        <v>26.14</v>
      </c>
      <c r="G65" s="4"/>
      <c r="H65" s="25"/>
    </row>
    <row r="66" spans="1:8" ht="36" customHeight="1" x14ac:dyDescent="0.25">
      <c r="A66" s="3">
        <v>61</v>
      </c>
      <c r="B66" s="20" t="s">
        <v>74</v>
      </c>
      <c r="C66" s="4">
        <v>20.009999999999998</v>
      </c>
      <c r="D66" s="4">
        <v>3.49</v>
      </c>
      <c r="E66" s="4">
        <v>3</v>
      </c>
      <c r="F66" s="12">
        <f>C66+D66+E66</f>
        <v>26.5</v>
      </c>
      <c r="G66" s="4"/>
      <c r="H66" s="26" t="s">
        <v>193</v>
      </c>
    </row>
    <row r="67" spans="1:8" ht="19.5" customHeight="1" x14ac:dyDescent="0.25">
      <c r="A67" s="3">
        <v>62</v>
      </c>
      <c r="B67" s="20" t="s">
        <v>75</v>
      </c>
      <c r="C67" s="4">
        <v>19.060000000000002</v>
      </c>
      <c r="D67" s="4">
        <v>3.49</v>
      </c>
      <c r="E67" s="4">
        <v>1</v>
      </c>
      <c r="F67" s="12">
        <f>C67+D67+E67</f>
        <v>23.550000000000004</v>
      </c>
      <c r="G67" s="4">
        <v>98</v>
      </c>
      <c r="H67" s="25"/>
    </row>
    <row r="68" spans="1:8" ht="47.25" customHeight="1" x14ac:dyDescent="0.25">
      <c r="A68" s="3">
        <v>63</v>
      </c>
      <c r="B68" s="20" t="s">
        <v>37</v>
      </c>
      <c r="C68" s="4">
        <v>19.11</v>
      </c>
      <c r="D68" s="4">
        <v>3.77</v>
      </c>
      <c r="E68" s="4">
        <f>4.75+2.55</f>
        <v>7.3</v>
      </c>
      <c r="F68" s="12">
        <v>30.18</v>
      </c>
      <c r="G68" s="4"/>
      <c r="H68" s="26" t="s">
        <v>185</v>
      </c>
    </row>
    <row r="69" spans="1:8" ht="48" customHeight="1" x14ac:dyDescent="0.25">
      <c r="A69" s="3">
        <v>64</v>
      </c>
      <c r="B69" s="20" t="s">
        <v>34</v>
      </c>
      <c r="C69" s="4">
        <v>19.670000000000002</v>
      </c>
      <c r="D69" s="4">
        <v>3.72</v>
      </c>
      <c r="E69" s="4">
        <f>4.75+2.51</f>
        <v>7.26</v>
      </c>
      <c r="F69" s="12">
        <f>25.9+4.75</f>
        <v>30.65</v>
      </c>
      <c r="G69" s="4"/>
      <c r="H69" s="26" t="s">
        <v>196</v>
      </c>
    </row>
    <row r="70" spans="1:8" ht="19.5" customHeight="1" x14ac:dyDescent="0.25">
      <c r="A70" s="3">
        <v>65</v>
      </c>
      <c r="B70" s="20" t="s">
        <v>77</v>
      </c>
      <c r="C70" s="4">
        <v>23.91</v>
      </c>
      <c r="D70" s="4">
        <v>3.49</v>
      </c>
      <c r="E70" s="4">
        <v>1</v>
      </c>
      <c r="F70" s="12">
        <f>C70+D70+E70</f>
        <v>28.4</v>
      </c>
      <c r="G70" s="4"/>
      <c r="H70" s="25"/>
    </row>
    <row r="71" spans="1:8" ht="19.5" customHeight="1" x14ac:dyDescent="0.25">
      <c r="A71" s="3">
        <v>66</v>
      </c>
      <c r="B71" s="20" t="s">
        <v>20</v>
      </c>
      <c r="C71" s="4">
        <v>21.51</v>
      </c>
      <c r="D71" s="4">
        <v>3.49</v>
      </c>
      <c r="E71" s="4">
        <v>3</v>
      </c>
      <c r="F71" s="12">
        <f>C71+D71+E71</f>
        <v>28</v>
      </c>
      <c r="G71" s="4"/>
      <c r="H71" s="26"/>
    </row>
    <row r="72" spans="1:8" ht="19.5" customHeight="1" x14ac:dyDescent="0.25">
      <c r="A72" s="3">
        <v>67</v>
      </c>
      <c r="B72" s="20" t="s">
        <v>84</v>
      </c>
      <c r="C72" s="4">
        <v>20.46</v>
      </c>
      <c r="D72" s="4">
        <v>3.38</v>
      </c>
      <c r="E72" s="4">
        <v>1.94</v>
      </c>
      <c r="F72" s="12">
        <f t="shared" ref="F72:F75" si="7">C72+D72+E72</f>
        <v>25.78</v>
      </c>
      <c r="G72" s="4"/>
      <c r="H72" s="25"/>
    </row>
    <row r="73" spans="1:8" ht="19.5" customHeight="1" x14ac:dyDescent="0.25">
      <c r="A73" s="3">
        <v>68</v>
      </c>
      <c r="B73" s="20" t="s">
        <v>82</v>
      </c>
      <c r="C73" s="4">
        <v>23.3</v>
      </c>
      <c r="D73" s="4">
        <v>3.49</v>
      </c>
      <c r="E73" s="4">
        <v>3</v>
      </c>
      <c r="F73" s="12">
        <f t="shared" si="7"/>
        <v>29.79</v>
      </c>
      <c r="G73" s="4"/>
      <c r="H73" s="26"/>
    </row>
    <row r="74" spans="1:8" ht="19.5" customHeight="1" x14ac:dyDescent="0.25">
      <c r="A74" s="3">
        <v>69</v>
      </c>
      <c r="B74" s="20" t="s">
        <v>22</v>
      </c>
      <c r="C74" s="4">
        <v>20.3</v>
      </c>
      <c r="D74" s="4">
        <v>3.49</v>
      </c>
      <c r="E74" s="4">
        <v>3</v>
      </c>
      <c r="F74" s="12">
        <f t="shared" si="7"/>
        <v>26.79</v>
      </c>
      <c r="G74" s="4"/>
      <c r="H74" s="30"/>
    </row>
    <row r="75" spans="1:8" ht="19.5" customHeight="1" x14ac:dyDescent="0.25">
      <c r="A75" s="3">
        <v>70</v>
      </c>
      <c r="B75" s="20" t="s">
        <v>83</v>
      </c>
      <c r="C75" s="4">
        <v>23.8</v>
      </c>
      <c r="D75" s="4">
        <v>3.38</v>
      </c>
      <c r="E75" s="4">
        <v>3</v>
      </c>
      <c r="F75" s="12">
        <f t="shared" si="7"/>
        <v>30.18</v>
      </c>
      <c r="G75" s="4"/>
      <c r="H75" s="25"/>
    </row>
    <row r="76" spans="1:8" ht="19.5" customHeight="1" x14ac:dyDescent="0.25">
      <c r="A76" s="3">
        <v>71</v>
      </c>
      <c r="B76" s="20" t="s">
        <v>78</v>
      </c>
      <c r="C76" s="4">
        <v>25.41</v>
      </c>
      <c r="D76" s="4">
        <v>3.49</v>
      </c>
      <c r="E76" s="4">
        <f>3-2</f>
        <v>1</v>
      </c>
      <c r="F76" s="12">
        <f>C76+D76+E76</f>
        <v>29.9</v>
      </c>
      <c r="G76" s="4"/>
      <c r="H76" s="25"/>
    </row>
    <row r="77" spans="1:8" ht="19.5" customHeight="1" x14ac:dyDescent="0.25">
      <c r="A77" s="3">
        <v>72</v>
      </c>
      <c r="B77" s="20" t="s">
        <v>79</v>
      </c>
      <c r="C77" s="4">
        <v>25.089999999999996</v>
      </c>
      <c r="D77" s="4">
        <v>3.49</v>
      </c>
      <c r="E77" s="4">
        <v>3</v>
      </c>
      <c r="F77" s="12">
        <f>C77+D77+E77</f>
        <v>31.58</v>
      </c>
      <c r="G77" s="4"/>
      <c r="H77" s="25"/>
    </row>
    <row r="78" spans="1:8" ht="19.5" customHeight="1" x14ac:dyDescent="0.25">
      <c r="A78" s="3">
        <v>73</v>
      </c>
      <c r="B78" s="20" t="s">
        <v>80</v>
      </c>
      <c r="C78" s="4">
        <v>23.13</v>
      </c>
      <c r="D78" s="4">
        <v>3.49</v>
      </c>
      <c r="E78" s="4">
        <v>1</v>
      </c>
      <c r="F78" s="12">
        <f>C78+D78+E78</f>
        <v>27.619999999999997</v>
      </c>
      <c r="G78" s="4"/>
      <c r="H78" s="25"/>
    </row>
    <row r="79" spans="1:8" ht="19.5" customHeight="1" x14ac:dyDescent="0.25">
      <c r="A79" s="3">
        <v>74</v>
      </c>
      <c r="B79" s="20" t="s">
        <v>81</v>
      </c>
      <c r="C79" s="4">
        <v>20.91</v>
      </c>
      <c r="D79" s="4">
        <v>3.49</v>
      </c>
      <c r="E79" s="4">
        <v>3</v>
      </c>
      <c r="F79" s="12">
        <f>C79+D79+E79</f>
        <v>27.4</v>
      </c>
      <c r="G79" s="4">
        <v>100</v>
      </c>
      <c r="H79" s="26"/>
    </row>
    <row r="80" spans="1:8" ht="19.5" customHeight="1" x14ac:dyDescent="0.25">
      <c r="A80" s="3">
        <v>75</v>
      </c>
      <c r="B80" s="20" t="s">
        <v>21</v>
      </c>
      <c r="C80" s="4">
        <v>20.94</v>
      </c>
      <c r="D80" s="4">
        <v>3.49</v>
      </c>
      <c r="E80" s="7">
        <v>4.4800000000000004</v>
      </c>
      <c r="F80" s="12">
        <f t="shared" ref="F80" si="8">C80+D80+E80</f>
        <v>28.91</v>
      </c>
      <c r="G80" s="4"/>
      <c r="H80" s="26"/>
    </row>
    <row r="81" spans="1:8" ht="19.5" customHeight="1" x14ac:dyDescent="0.25">
      <c r="A81" s="3">
        <v>76</v>
      </c>
      <c r="B81" s="20" t="s">
        <v>85</v>
      </c>
      <c r="C81" s="4">
        <v>20.310000000000002</v>
      </c>
      <c r="D81" s="4">
        <v>3.49</v>
      </c>
      <c r="E81" s="4">
        <v>0</v>
      </c>
      <c r="F81" s="12">
        <f>C81+D81+E81</f>
        <v>23.800000000000004</v>
      </c>
      <c r="G81" s="4"/>
      <c r="H81" s="25"/>
    </row>
    <row r="82" spans="1:8" ht="19.5" customHeight="1" x14ac:dyDescent="0.25">
      <c r="A82" s="3">
        <v>77</v>
      </c>
      <c r="B82" s="20" t="s">
        <v>23</v>
      </c>
      <c r="C82" s="4">
        <v>20.73</v>
      </c>
      <c r="D82" s="4">
        <v>3.49</v>
      </c>
      <c r="E82" s="4">
        <v>1</v>
      </c>
      <c r="F82" s="12">
        <f>C82+D82+E82</f>
        <v>25.22</v>
      </c>
      <c r="G82" s="4"/>
      <c r="H82" s="25"/>
    </row>
    <row r="83" spans="1:8" ht="19.5" customHeight="1" x14ac:dyDescent="0.25">
      <c r="A83" s="3">
        <v>78</v>
      </c>
      <c r="B83" s="20" t="s">
        <v>32</v>
      </c>
      <c r="C83" s="4">
        <v>18.68</v>
      </c>
      <c r="D83" s="4">
        <v>3.83</v>
      </c>
      <c r="E83" s="4">
        <f>5</f>
        <v>5</v>
      </c>
      <c r="F83" s="12">
        <f>C83+D83+E83</f>
        <v>27.509999999999998</v>
      </c>
      <c r="G83" s="4"/>
      <c r="H83" s="26" t="s">
        <v>177</v>
      </c>
    </row>
    <row r="84" spans="1:8" ht="19.5" customHeight="1" x14ac:dyDescent="0.25">
      <c r="A84" s="3">
        <v>79</v>
      </c>
      <c r="B84" s="6" t="s">
        <v>86</v>
      </c>
      <c r="C84" s="4">
        <v>26.93</v>
      </c>
      <c r="D84" s="4">
        <v>3.49</v>
      </c>
      <c r="E84" s="4">
        <v>3</v>
      </c>
      <c r="F84" s="12">
        <f t="shared" ref="F84" si="9">C84+D84+E84</f>
        <v>33.42</v>
      </c>
      <c r="G84" s="4">
        <v>95.95</v>
      </c>
      <c r="H84" s="25"/>
    </row>
    <row r="85" spans="1:8" ht="19.5" customHeight="1" x14ac:dyDescent="0.25">
      <c r="A85" s="3">
        <v>80</v>
      </c>
      <c r="B85" s="20" t="s">
        <v>87</v>
      </c>
      <c r="C85" s="4">
        <v>23.03</v>
      </c>
      <c r="D85" s="4">
        <v>3.38</v>
      </c>
      <c r="E85" s="4">
        <v>1</v>
      </c>
      <c r="F85" s="12">
        <f>C85+D85+E85</f>
        <v>27.41</v>
      </c>
      <c r="G85" s="4"/>
      <c r="H85" s="25"/>
    </row>
  </sheetData>
  <mergeCells count="10">
    <mergeCell ref="A5:H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1.1023622047244095" right="0.11811023622047245" top="0.94488188976377963" bottom="0.35433070866141736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7"/>
  <sheetViews>
    <sheetView tabSelected="1" view="pageBreakPreview" zoomScale="80" zoomScaleNormal="80" zoomScaleSheetLayoutView="80" workbookViewId="0">
      <selection activeCell="H47" sqref="H47"/>
    </sheetView>
  </sheetViews>
  <sheetFormatPr defaultColWidth="11.5703125" defaultRowHeight="54" customHeight="1" x14ac:dyDescent="0.25"/>
  <cols>
    <col min="1" max="1" width="9.140625" style="1" customWidth="1"/>
    <col min="2" max="2" width="26.7109375" style="1" customWidth="1"/>
    <col min="3" max="3" width="17.140625" style="1" customWidth="1"/>
    <col min="4" max="4" width="13.28515625" style="1" customWidth="1"/>
    <col min="5" max="5" width="10.85546875" style="1" customWidth="1"/>
    <col min="6" max="6" width="21.42578125" style="1" customWidth="1"/>
    <col min="7" max="7" width="13" style="1" customWidth="1"/>
    <col min="8" max="8" width="34.7109375" style="1" customWidth="1"/>
    <col min="9" max="16384" width="11.5703125" style="1"/>
  </cols>
  <sheetData>
    <row r="1" spans="1:11" ht="40.5" customHeight="1" x14ac:dyDescent="0.25">
      <c r="A1" s="38" t="s">
        <v>168</v>
      </c>
      <c r="B1" s="38"/>
      <c r="C1" s="38"/>
      <c r="D1" s="38"/>
      <c r="E1" s="38"/>
      <c r="F1" s="38"/>
      <c r="G1" s="38"/>
      <c r="H1" s="38"/>
    </row>
    <row r="2" spans="1:11" ht="21" customHeight="1" x14ac:dyDescent="0.25">
      <c r="A2" s="39" t="s">
        <v>0</v>
      </c>
      <c r="B2" s="39" t="s">
        <v>1</v>
      </c>
      <c r="C2" s="46" t="s">
        <v>162</v>
      </c>
      <c r="D2" s="41" t="s">
        <v>2</v>
      </c>
      <c r="E2" s="41" t="s">
        <v>3</v>
      </c>
      <c r="F2" s="47" t="s">
        <v>195</v>
      </c>
      <c r="G2" s="43" t="s">
        <v>4</v>
      </c>
      <c r="H2" s="44" t="s">
        <v>5</v>
      </c>
    </row>
    <row r="3" spans="1:11" ht="113.25" customHeight="1" x14ac:dyDescent="0.25">
      <c r="A3" s="39"/>
      <c r="B3" s="39"/>
      <c r="C3" s="46"/>
      <c r="D3" s="41"/>
      <c r="E3" s="41"/>
      <c r="F3" s="47"/>
      <c r="G3" s="43"/>
      <c r="H3" s="44"/>
      <c r="I3" s="45"/>
      <c r="J3" s="45"/>
      <c r="K3" s="45"/>
    </row>
    <row r="4" spans="1:11" ht="16.5" customHeight="1" x14ac:dyDescent="0.25">
      <c r="A4" s="32">
        <v>1</v>
      </c>
      <c r="B4" s="32">
        <v>2</v>
      </c>
      <c r="C4" s="31">
        <v>3</v>
      </c>
      <c r="D4" s="31">
        <v>4</v>
      </c>
      <c r="E4" s="31">
        <v>5</v>
      </c>
      <c r="F4" s="35">
        <v>6</v>
      </c>
      <c r="G4" s="31">
        <v>7</v>
      </c>
      <c r="H4" s="34">
        <v>8</v>
      </c>
      <c r="I4" s="21"/>
      <c r="J4" s="21"/>
      <c r="K4" s="21"/>
    </row>
    <row r="5" spans="1:11" ht="19.5" customHeight="1" x14ac:dyDescent="0.25">
      <c r="A5" s="37" t="s">
        <v>169</v>
      </c>
      <c r="B5" s="37"/>
      <c r="C5" s="37"/>
      <c r="D5" s="37"/>
      <c r="E5" s="37"/>
      <c r="F5" s="37"/>
      <c r="G5" s="37"/>
      <c r="H5" s="37"/>
    </row>
    <row r="6" spans="1:11" ht="20.100000000000001" customHeight="1" x14ac:dyDescent="0.25">
      <c r="A6" s="3">
        <v>1</v>
      </c>
      <c r="B6" s="20" t="s">
        <v>89</v>
      </c>
      <c r="C6" s="4">
        <v>20.330000000000002</v>
      </c>
      <c r="D6" s="4">
        <v>3.97</v>
      </c>
      <c r="E6" s="4">
        <f>2.85+0.06</f>
        <v>2.91</v>
      </c>
      <c r="F6" s="5">
        <v>27.21</v>
      </c>
      <c r="G6" s="4"/>
      <c r="H6" s="11"/>
    </row>
    <row r="7" spans="1:11" ht="20.100000000000001" customHeight="1" x14ac:dyDescent="0.25">
      <c r="A7" s="3">
        <v>2</v>
      </c>
      <c r="B7" s="6" t="s">
        <v>90</v>
      </c>
      <c r="C7" s="4">
        <v>20.77</v>
      </c>
      <c r="D7" s="4">
        <v>4.08</v>
      </c>
      <c r="E7" s="4">
        <f>4.75+1.5</f>
        <v>6.25</v>
      </c>
      <c r="F7" s="5">
        <v>31.1</v>
      </c>
      <c r="G7" s="4"/>
      <c r="H7" s="11"/>
    </row>
    <row r="8" spans="1:11" ht="20.100000000000001" customHeight="1" x14ac:dyDescent="0.25">
      <c r="A8" s="3">
        <v>3</v>
      </c>
      <c r="B8" s="6" t="s">
        <v>91</v>
      </c>
      <c r="C8" s="4">
        <v>20.25</v>
      </c>
      <c r="D8" s="4">
        <v>3.84</v>
      </c>
      <c r="E8" s="4">
        <f>2.85+0.06</f>
        <v>2.91</v>
      </c>
      <c r="F8" s="5">
        <v>27</v>
      </c>
      <c r="G8" s="4"/>
      <c r="H8" s="11"/>
    </row>
    <row r="9" spans="1:11" ht="20.100000000000001" customHeight="1" x14ac:dyDescent="0.25">
      <c r="A9" s="3">
        <v>4</v>
      </c>
      <c r="B9" s="6" t="s">
        <v>92</v>
      </c>
      <c r="C9" s="4">
        <v>20.369999999999997</v>
      </c>
      <c r="D9" s="4">
        <v>4.08</v>
      </c>
      <c r="E9" s="4">
        <f>4.75+0.72+0.28</f>
        <v>5.75</v>
      </c>
      <c r="F9" s="5">
        <v>30.2</v>
      </c>
      <c r="G9" s="4"/>
      <c r="H9" s="11"/>
    </row>
    <row r="10" spans="1:11" ht="20.100000000000001" customHeight="1" x14ac:dyDescent="0.25">
      <c r="A10" s="3">
        <v>5</v>
      </c>
      <c r="B10" s="6" t="s">
        <v>93</v>
      </c>
      <c r="C10" s="4">
        <v>22.15</v>
      </c>
      <c r="D10" s="4">
        <v>4</v>
      </c>
      <c r="E10" s="4">
        <f>4.75</f>
        <v>4.75</v>
      </c>
      <c r="F10" s="5">
        <v>30.9</v>
      </c>
      <c r="G10" s="4"/>
      <c r="H10" s="11"/>
    </row>
    <row r="11" spans="1:11" ht="19.5" customHeight="1" x14ac:dyDescent="0.25">
      <c r="A11" s="37" t="s">
        <v>170</v>
      </c>
      <c r="B11" s="37"/>
      <c r="C11" s="37"/>
      <c r="D11" s="37"/>
      <c r="E11" s="37"/>
      <c r="F11" s="37"/>
      <c r="G11" s="37"/>
      <c r="H11" s="37"/>
    </row>
    <row r="12" spans="1:11" ht="20.100000000000001" customHeight="1" x14ac:dyDescent="0.25">
      <c r="A12" s="3">
        <v>6</v>
      </c>
      <c r="B12" s="20" t="s">
        <v>94</v>
      </c>
      <c r="C12" s="4">
        <v>22.520000000000003</v>
      </c>
      <c r="D12" s="4">
        <v>4.08</v>
      </c>
      <c r="E12" s="4">
        <v>5</v>
      </c>
      <c r="F12" s="5">
        <v>31.6</v>
      </c>
      <c r="G12" s="4"/>
      <c r="H12" s="11"/>
    </row>
    <row r="13" spans="1:11" ht="20.100000000000001" customHeight="1" x14ac:dyDescent="0.25">
      <c r="A13" s="3">
        <v>7</v>
      </c>
      <c r="B13" s="20" t="s">
        <v>95</v>
      </c>
      <c r="C13" s="4">
        <v>26.52</v>
      </c>
      <c r="D13" s="4">
        <v>4.55</v>
      </c>
      <c r="E13" s="4">
        <v>3</v>
      </c>
      <c r="F13" s="5">
        <v>34.07</v>
      </c>
      <c r="G13" s="4"/>
      <c r="H13" s="11"/>
    </row>
    <row r="14" spans="1:11" ht="20.100000000000001" customHeight="1" x14ac:dyDescent="0.25">
      <c r="A14" s="3">
        <v>8</v>
      </c>
      <c r="B14" s="6" t="s">
        <v>97</v>
      </c>
      <c r="C14" s="4">
        <v>21.119999999999997</v>
      </c>
      <c r="D14" s="4">
        <v>4.08</v>
      </c>
      <c r="E14" s="4">
        <v>4.75</v>
      </c>
      <c r="F14" s="5">
        <v>29.95</v>
      </c>
      <c r="G14" s="10"/>
      <c r="H14" s="11"/>
    </row>
    <row r="15" spans="1:11" ht="20.100000000000001" customHeight="1" x14ac:dyDescent="0.25">
      <c r="A15" s="3">
        <v>9</v>
      </c>
      <c r="B15" s="6" t="s">
        <v>96</v>
      </c>
      <c r="C15" s="4">
        <v>22.05</v>
      </c>
      <c r="D15" s="4">
        <v>4</v>
      </c>
      <c r="E15" s="4">
        <v>4.75</v>
      </c>
      <c r="F15" s="5">
        <v>30.8</v>
      </c>
      <c r="G15" s="10"/>
      <c r="H15" s="11"/>
    </row>
    <row r="16" spans="1:11" ht="20.100000000000001" customHeight="1" x14ac:dyDescent="0.25">
      <c r="A16" s="3">
        <v>10</v>
      </c>
      <c r="B16" s="6" t="s">
        <v>98</v>
      </c>
      <c r="C16" s="4">
        <v>22.02</v>
      </c>
      <c r="D16" s="4">
        <v>4.03</v>
      </c>
      <c r="E16" s="4">
        <f>4.75</f>
        <v>4.75</v>
      </c>
      <c r="F16" s="5">
        <v>30.8</v>
      </c>
      <c r="G16" s="10"/>
      <c r="H16" s="11"/>
    </row>
    <row r="17" spans="1:10" ht="20.100000000000001" customHeight="1" x14ac:dyDescent="0.25">
      <c r="A17" s="3">
        <v>11</v>
      </c>
      <c r="B17" s="20" t="s">
        <v>99</v>
      </c>
      <c r="C17" s="4">
        <v>21.770000000000003</v>
      </c>
      <c r="D17" s="4">
        <v>4.08</v>
      </c>
      <c r="E17" s="4">
        <v>4.75</v>
      </c>
      <c r="F17" s="5">
        <v>30.6</v>
      </c>
      <c r="G17" s="4"/>
      <c r="H17" s="11"/>
    </row>
    <row r="18" spans="1:10" ht="16.5" customHeight="1" x14ac:dyDescent="0.25">
      <c r="A18" s="37" t="s">
        <v>171</v>
      </c>
      <c r="B18" s="37"/>
      <c r="C18" s="37"/>
      <c r="D18" s="37"/>
      <c r="E18" s="37"/>
      <c r="F18" s="37"/>
      <c r="G18" s="37"/>
      <c r="H18" s="37"/>
    </row>
    <row r="19" spans="1:10" ht="20.100000000000001" customHeight="1" x14ac:dyDescent="0.25">
      <c r="A19" s="3">
        <v>12</v>
      </c>
      <c r="B19" s="20" t="s">
        <v>100</v>
      </c>
      <c r="C19" s="4">
        <v>22.22</v>
      </c>
      <c r="D19" s="4">
        <v>4.08</v>
      </c>
      <c r="E19" s="4">
        <v>4.75</v>
      </c>
      <c r="F19" s="5">
        <v>31.05</v>
      </c>
      <c r="G19" s="4"/>
      <c r="H19" s="11"/>
    </row>
    <row r="20" spans="1:10" ht="20.100000000000001" customHeight="1" x14ac:dyDescent="0.25">
      <c r="A20" s="3">
        <v>13</v>
      </c>
      <c r="B20" s="20" t="s">
        <v>101</v>
      </c>
      <c r="C20" s="4">
        <v>22.200000000000003</v>
      </c>
      <c r="D20" s="4">
        <v>4.08</v>
      </c>
      <c r="E20" s="4">
        <v>4.75</v>
      </c>
      <c r="F20" s="5">
        <v>31.03</v>
      </c>
      <c r="G20" s="4"/>
      <c r="H20" s="11"/>
      <c r="J20" s="1" t="s">
        <v>103</v>
      </c>
    </row>
    <row r="21" spans="1:10" ht="20.100000000000001" customHeight="1" x14ac:dyDescent="0.25">
      <c r="A21" s="3">
        <v>14</v>
      </c>
      <c r="B21" s="6" t="s">
        <v>102</v>
      </c>
      <c r="C21" s="4">
        <v>22.369999999999997</v>
      </c>
      <c r="D21" s="4">
        <v>4.08</v>
      </c>
      <c r="E21" s="4">
        <v>4.75</v>
      </c>
      <c r="F21" s="5">
        <v>31.2</v>
      </c>
      <c r="G21" s="10"/>
      <c r="H21" s="11"/>
    </row>
    <row r="22" spans="1:10" ht="16.5" customHeight="1" x14ac:dyDescent="0.25">
      <c r="A22" s="37" t="s">
        <v>172</v>
      </c>
      <c r="B22" s="37"/>
      <c r="C22" s="37"/>
      <c r="D22" s="37"/>
      <c r="E22" s="37"/>
      <c r="F22" s="37"/>
      <c r="G22" s="37"/>
      <c r="H22" s="37"/>
    </row>
    <row r="23" spans="1:10" ht="20.100000000000001" customHeight="1" x14ac:dyDescent="0.25">
      <c r="A23" s="3">
        <v>15</v>
      </c>
      <c r="B23" s="20" t="s">
        <v>104</v>
      </c>
      <c r="C23" s="4">
        <v>19.560000000000002</v>
      </c>
      <c r="D23" s="4">
        <v>3.97</v>
      </c>
      <c r="E23" s="4">
        <v>3.07</v>
      </c>
      <c r="F23" s="5">
        <v>26.6</v>
      </c>
      <c r="G23" s="4"/>
      <c r="H23" s="11"/>
    </row>
    <row r="24" spans="1:10" ht="20.100000000000001" customHeight="1" x14ac:dyDescent="0.25">
      <c r="A24" s="3">
        <v>16</v>
      </c>
      <c r="B24" s="20" t="s">
        <v>105</v>
      </c>
      <c r="C24" s="4">
        <v>20.220000000000002</v>
      </c>
      <c r="D24" s="4">
        <v>3.97</v>
      </c>
      <c r="E24" s="4">
        <v>2.81</v>
      </c>
      <c r="F24" s="5">
        <v>27</v>
      </c>
      <c r="G24" s="4"/>
      <c r="H24" s="11"/>
      <c r="J24" s="1" t="s">
        <v>103</v>
      </c>
    </row>
    <row r="25" spans="1:10" ht="17.25" customHeight="1" x14ac:dyDescent="0.25">
      <c r="A25" s="37" t="s">
        <v>173</v>
      </c>
      <c r="B25" s="37"/>
      <c r="C25" s="37"/>
      <c r="D25" s="37"/>
      <c r="E25" s="37"/>
      <c r="F25" s="37"/>
      <c r="G25" s="37"/>
      <c r="H25" s="37"/>
    </row>
    <row r="26" spans="1:10" ht="20.100000000000001" customHeight="1" x14ac:dyDescent="0.25">
      <c r="A26" s="3">
        <v>17</v>
      </c>
      <c r="B26" s="20" t="s">
        <v>106</v>
      </c>
      <c r="C26" s="4">
        <v>22.22</v>
      </c>
      <c r="D26" s="4">
        <v>4.08</v>
      </c>
      <c r="E26" s="4">
        <v>4.75</v>
      </c>
      <c r="F26" s="5">
        <v>31.05</v>
      </c>
      <c r="G26" s="4"/>
      <c r="H26" s="11"/>
    </row>
    <row r="27" spans="1:10" ht="20.100000000000001" customHeight="1" x14ac:dyDescent="0.25">
      <c r="A27" s="3">
        <v>18</v>
      </c>
      <c r="B27" s="20" t="s">
        <v>107</v>
      </c>
      <c r="C27" s="4">
        <v>22.3</v>
      </c>
      <c r="D27" s="4">
        <v>4</v>
      </c>
      <c r="E27" s="4">
        <v>4.75</v>
      </c>
      <c r="F27" s="5">
        <v>31.05</v>
      </c>
      <c r="G27" s="4"/>
      <c r="H27" s="11"/>
      <c r="J27" s="1" t="s">
        <v>103</v>
      </c>
    </row>
    <row r="28" spans="1:10" ht="20.100000000000001" customHeight="1" x14ac:dyDescent="0.25">
      <c r="A28" s="3">
        <v>19</v>
      </c>
      <c r="B28" s="6" t="s">
        <v>108</v>
      </c>
      <c r="C28" s="4">
        <v>23.490000000000002</v>
      </c>
      <c r="D28" s="4">
        <v>4.08</v>
      </c>
      <c r="E28" s="4">
        <v>4.75</v>
      </c>
      <c r="F28" s="5">
        <v>32.32</v>
      </c>
      <c r="G28" s="10"/>
      <c r="H28" s="11"/>
    </row>
    <row r="29" spans="1:10" ht="20.100000000000001" customHeight="1" x14ac:dyDescent="0.25">
      <c r="A29" s="3">
        <v>20</v>
      </c>
      <c r="B29" s="15" t="s">
        <v>109</v>
      </c>
      <c r="C29" s="4">
        <v>21.28</v>
      </c>
      <c r="D29" s="4">
        <v>4.28</v>
      </c>
      <c r="E29" s="4">
        <v>5.99</v>
      </c>
      <c r="F29" s="5">
        <v>31.55</v>
      </c>
      <c r="G29" s="10"/>
      <c r="H29" s="11"/>
    </row>
    <row r="30" spans="1:10" ht="20.100000000000001" customHeight="1" x14ac:dyDescent="0.25">
      <c r="A30" s="3">
        <v>21</v>
      </c>
      <c r="B30" s="15" t="s">
        <v>110</v>
      </c>
      <c r="C30" s="4">
        <v>26.23</v>
      </c>
      <c r="D30" s="4">
        <v>4</v>
      </c>
      <c r="E30" s="4">
        <v>1</v>
      </c>
      <c r="F30" s="5">
        <v>31.23</v>
      </c>
      <c r="G30" s="10"/>
      <c r="H30" s="16"/>
    </row>
    <row r="31" spans="1:10" ht="16.5" customHeight="1" x14ac:dyDescent="0.25">
      <c r="A31" s="37" t="s">
        <v>161</v>
      </c>
      <c r="B31" s="37"/>
      <c r="C31" s="37"/>
      <c r="D31" s="37"/>
      <c r="E31" s="37"/>
      <c r="F31" s="37"/>
      <c r="G31" s="37"/>
      <c r="H31" s="37"/>
    </row>
    <row r="32" spans="1:10" ht="20.100000000000001" customHeight="1" x14ac:dyDescent="0.25">
      <c r="A32" s="3">
        <v>22</v>
      </c>
      <c r="B32" s="20" t="s">
        <v>112</v>
      </c>
      <c r="C32" s="4">
        <v>19.62</v>
      </c>
      <c r="D32" s="4">
        <v>3.97</v>
      </c>
      <c r="E32" s="4">
        <v>2.85</v>
      </c>
      <c r="F32" s="5">
        <v>26.44</v>
      </c>
      <c r="G32" s="10"/>
      <c r="H32" s="11"/>
    </row>
    <row r="33" spans="1:8" ht="20.100000000000001" customHeight="1" x14ac:dyDescent="0.25">
      <c r="A33" s="3">
        <v>23</v>
      </c>
      <c r="B33" s="20" t="s">
        <v>113</v>
      </c>
      <c r="C33" s="4">
        <v>22.85</v>
      </c>
      <c r="D33" s="4">
        <v>4</v>
      </c>
      <c r="E33" s="4">
        <v>4.75</v>
      </c>
      <c r="F33" s="5">
        <v>31.6</v>
      </c>
      <c r="G33" s="10"/>
      <c r="H33" s="11"/>
    </row>
    <row r="34" spans="1:8" ht="20.100000000000001" customHeight="1" x14ac:dyDescent="0.25">
      <c r="A34" s="3">
        <v>24</v>
      </c>
      <c r="B34" s="20" t="s">
        <v>114</v>
      </c>
      <c r="C34" s="4">
        <v>26.52</v>
      </c>
      <c r="D34" s="4">
        <v>4.55</v>
      </c>
      <c r="E34" s="4">
        <v>3</v>
      </c>
      <c r="F34" s="5">
        <v>34.07</v>
      </c>
      <c r="G34" s="10"/>
      <c r="H34" s="11"/>
    </row>
    <row r="35" spans="1:8" ht="20.100000000000001" customHeight="1" x14ac:dyDescent="0.25">
      <c r="A35" s="3">
        <v>25</v>
      </c>
      <c r="B35" s="20" t="s">
        <v>115</v>
      </c>
      <c r="C35" s="4">
        <v>26.52</v>
      </c>
      <c r="D35" s="4">
        <v>4.55</v>
      </c>
      <c r="E35" s="4">
        <v>3</v>
      </c>
      <c r="F35" s="5">
        <v>34.07</v>
      </c>
      <c r="G35" s="10"/>
      <c r="H35" s="11"/>
    </row>
    <row r="36" spans="1:8" ht="20.100000000000001" customHeight="1" x14ac:dyDescent="0.25">
      <c r="A36" s="3">
        <v>26</v>
      </c>
      <c r="B36" s="6" t="s">
        <v>116</v>
      </c>
      <c r="C36" s="4">
        <v>22.22</v>
      </c>
      <c r="D36" s="4">
        <v>4.08</v>
      </c>
      <c r="E36" s="4">
        <f>4.75</f>
        <v>4.75</v>
      </c>
      <c r="F36" s="5">
        <v>31.05</v>
      </c>
      <c r="G36" s="10"/>
      <c r="H36" s="11"/>
    </row>
    <row r="37" spans="1:8" ht="20.100000000000001" customHeight="1" x14ac:dyDescent="0.25">
      <c r="A37" s="3">
        <v>27</v>
      </c>
      <c r="B37" s="6" t="s">
        <v>117</v>
      </c>
      <c r="C37" s="4">
        <v>22.770000000000003</v>
      </c>
      <c r="D37" s="4">
        <v>4.08</v>
      </c>
      <c r="E37" s="4">
        <v>4.75</v>
      </c>
      <c r="F37" s="5">
        <v>31.6</v>
      </c>
      <c r="G37" s="10"/>
      <c r="H37" s="11"/>
    </row>
    <row r="38" spans="1:8" ht="20.100000000000001" customHeight="1" x14ac:dyDescent="0.25">
      <c r="A38" s="3">
        <v>28</v>
      </c>
      <c r="B38" s="20" t="s">
        <v>118</v>
      </c>
      <c r="C38" s="4">
        <v>23.3</v>
      </c>
      <c r="D38" s="4">
        <v>4</v>
      </c>
      <c r="E38" s="4">
        <v>3.75</v>
      </c>
      <c r="F38" s="5">
        <v>31.05</v>
      </c>
      <c r="G38" s="10"/>
      <c r="H38" s="11"/>
    </row>
    <row r="39" spans="1:8" ht="20.100000000000001" customHeight="1" x14ac:dyDescent="0.25">
      <c r="A39" s="3">
        <v>29</v>
      </c>
      <c r="B39" s="6" t="s">
        <v>119</v>
      </c>
      <c r="C39" s="4">
        <v>22.05</v>
      </c>
      <c r="D39" s="4">
        <v>4</v>
      </c>
      <c r="E39" s="4">
        <v>4.75</v>
      </c>
      <c r="F39" s="5">
        <v>30.8</v>
      </c>
      <c r="G39" s="10"/>
      <c r="H39" s="11"/>
    </row>
    <row r="40" spans="1:8" ht="20.100000000000001" customHeight="1" x14ac:dyDescent="0.25">
      <c r="A40" s="49">
        <v>30</v>
      </c>
      <c r="B40" s="51" t="s">
        <v>120</v>
      </c>
      <c r="C40" s="4">
        <v>22.740000000000002</v>
      </c>
      <c r="D40" s="4">
        <v>4.08</v>
      </c>
      <c r="E40" s="4">
        <v>4.78</v>
      </c>
      <c r="F40" s="5">
        <v>31.6</v>
      </c>
      <c r="G40" s="10"/>
      <c r="H40" s="11"/>
    </row>
    <row r="41" spans="1:8" ht="20.100000000000001" customHeight="1" x14ac:dyDescent="0.25">
      <c r="A41" s="50"/>
      <c r="B41" s="52"/>
      <c r="C41" s="4">
        <v>22.34</v>
      </c>
      <c r="D41" s="4">
        <v>4.08</v>
      </c>
      <c r="E41" s="4">
        <v>5.18</v>
      </c>
      <c r="F41" s="5">
        <v>31.6</v>
      </c>
      <c r="G41" s="10"/>
      <c r="H41" s="11" t="s">
        <v>203</v>
      </c>
    </row>
    <row r="42" spans="1:8" ht="20.100000000000001" customHeight="1" x14ac:dyDescent="0.25">
      <c r="A42" s="3">
        <v>31</v>
      </c>
      <c r="B42" s="6" t="s">
        <v>121</v>
      </c>
      <c r="C42" s="4">
        <v>21.14</v>
      </c>
      <c r="D42" s="4">
        <v>4.08</v>
      </c>
      <c r="E42" s="4">
        <v>6.33</v>
      </c>
      <c r="F42" s="5">
        <v>31.55</v>
      </c>
      <c r="G42" s="10"/>
      <c r="H42" s="11"/>
    </row>
    <row r="43" spans="1:8" ht="20.100000000000001" customHeight="1" x14ac:dyDescent="0.25">
      <c r="A43" s="3">
        <v>32</v>
      </c>
      <c r="B43" s="6" t="s">
        <v>122</v>
      </c>
      <c r="C43" s="4">
        <v>23.6</v>
      </c>
      <c r="D43" s="4">
        <v>3.7</v>
      </c>
      <c r="E43" s="4">
        <v>3.75</v>
      </c>
      <c r="F43" s="5">
        <v>31.05</v>
      </c>
      <c r="G43" s="10"/>
      <c r="H43" s="11"/>
    </row>
    <row r="44" spans="1:8" ht="20.100000000000001" customHeight="1" x14ac:dyDescent="0.25">
      <c r="A44" s="3">
        <v>33</v>
      </c>
      <c r="B44" s="6" t="s">
        <v>123</v>
      </c>
      <c r="C44" s="4">
        <v>22.3</v>
      </c>
      <c r="D44" s="4">
        <v>4</v>
      </c>
      <c r="E44" s="4">
        <v>4.75</v>
      </c>
      <c r="F44" s="5">
        <v>31.05</v>
      </c>
      <c r="G44" s="10"/>
      <c r="H44" s="11"/>
    </row>
    <row r="45" spans="1:8" ht="20.100000000000001" customHeight="1" x14ac:dyDescent="0.25">
      <c r="A45" s="3">
        <v>34</v>
      </c>
      <c r="B45" s="20" t="s">
        <v>124</v>
      </c>
      <c r="C45" s="4">
        <v>19.7</v>
      </c>
      <c r="D45" s="4">
        <v>3.89</v>
      </c>
      <c r="E45" s="4">
        <v>2.85</v>
      </c>
      <c r="F45" s="5">
        <v>26.44</v>
      </c>
      <c r="G45" s="10"/>
      <c r="H45" s="11"/>
    </row>
    <row r="46" spans="1:8" ht="16.5" customHeight="1" x14ac:dyDescent="0.25">
      <c r="A46" s="37" t="s">
        <v>163</v>
      </c>
      <c r="B46" s="37"/>
      <c r="C46" s="37"/>
      <c r="D46" s="37"/>
      <c r="E46" s="37"/>
      <c r="F46" s="37"/>
      <c r="G46" s="37"/>
      <c r="H46" s="37"/>
    </row>
    <row r="47" spans="1:8" ht="20.100000000000001" customHeight="1" x14ac:dyDescent="0.25">
      <c r="A47" s="3">
        <v>35</v>
      </c>
      <c r="B47" s="20" t="s">
        <v>125</v>
      </c>
      <c r="C47" s="4">
        <v>22.340000000000003</v>
      </c>
      <c r="D47" s="4">
        <v>4.08</v>
      </c>
      <c r="E47" s="4">
        <v>4.7</v>
      </c>
      <c r="F47" s="5">
        <v>31.12</v>
      </c>
      <c r="G47" s="10"/>
      <c r="H47" s="11"/>
    </row>
    <row r="48" spans="1:8" ht="20.100000000000001" customHeight="1" x14ac:dyDescent="0.25">
      <c r="A48" s="3">
        <v>36</v>
      </c>
      <c r="B48" s="6" t="s">
        <v>127</v>
      </c>
      <c r="C48" s="4">
        <v>22.58</v>
      </c>
      <c r="D48" s="4">
        <v>4.08</v>
      </c>
      <c r="E48" s="4">
        <v>4.9400000000000004</v>
      </c>
      <c r="F48" s="5">
        <v>31.6</v>
      </c>
      <c r="G48" s="10"/>
      <c r="H48" s="11"/>
    </row>
    <row r="49" spans="1:8" ht="20.100000000000001" customHeight="1" x14ac:dyDescent="0.25">
      <c r="A49" s="3">
        <v>37</v>
      </c>
      <c r="B49" s="20" t="s">
        <v>128</v>
      </c>
      <c r="C49" s="4">
        <v>25.450000000000003</v>
      </c>
      <c r="D49" s="4">
        <v>2.9</v>
      </c>
      <c r="E49" s="4">
        <v>2.75</v>
      </c>
      <c r="F49" s="5">
        <v>31.1</v>
      </c>
      <c r="G49" s="10"/>
      <c r="H49" s="11"/>
    </row>
    <row r="50" spans="1:8" ht="20.100000000000001" customHeight="1" x14ac:dyDescent="0.25">
      <c r="A50" s="3">
        <v>38</v>
      </c>
      <c r="B50" s="6" t="s">
        <v>129</v>
      </c>
      <c r="C50" s="4">
        <v>22.3</v>
      </c>
      <c r="D50" s="4">
        <v>4</v>
      </c>
      <c r="E50" s="4">
        <f>4.75</f>
        <v>4.75</v>
      </c>
      <c r="F50" s="5">
        <v>31.05</v>
      </c>
      <c r="G50" s="10"/>
      <c r="H50" s="11"/>
    </row>
    <row r="51" spans="1:8" ht="20.100000000000001" customHeight="1" x14ac:dyDescent="0.25">
      <c r="A51" s="3">
        <v>39</v>
      </c>
      <c r="B51" s="6" t="s">
        <v>130</v>
      </c>
      <c r="C51" s="4">
        <v>22.3</v>
      </c>
      <c r="D51" s="4">
        <v>4</v>
      </c>
      <c r="E51" s="4">
        <f>4.75</f>
        <v>4.75</v>
      </c>
      <c r="F51" s="5">
        <v>31.05</v>
      </c>
      <c r="G51" s="10"/>
      <c r="H51" s="11"/>
    </row>
    <row r="52" spans="1:8" ht="15" customHeight="1" x14ac:dyDescent="0.25">
      <c r="A52" s="37" t="s">
        <v>164</v>
      </c>
      <c r="B52" s="37"/>
      <c r="C52" s="37"/>
      <c r="D52" s="37"/>
      <c r="E52" s="37"/>
      <c r="F52" s="37"/>
      <c r="G52" s="37"/>
      <c r="H52" s="37"/>
    </row>
    <row r="53" spans="1:8" ht="20.100000000000001" customHeight="1" x14ac:dyDescent="0.25">
      <c r="A53" s="3">
        <v>40</v>
      </c>
      <c r="B53" s="20" t="s">
        <v>132</v>
      </c>
      <c r="C53" s="4">
        <v>22.3</v>
      </c>
      <c r="D53" s="4">
        <v>4</v>
      </c>
      <c r="E53" s="4">
        <v>3.75</v>
      </c>
      <c r="F53" s="5">
        <v>30.05</v>
      </c>
      <c r="G53" s="10"/>
      <c r="H53" s="16"/>
    </row>
    <row r="54" spans="1:8" ht="20.100000000000001" customHeight="1" x14ac:dyDescent="0.25">
      <c r="A54" s="3">
        <v>41</v>
      </c>
      <c r="B54" s="20" t="s">
        <v>133</v>
      </c>
      <c r="C54" s="4">
        <v>22.3</v>
      </c>
      <c r="D54" s="4">
        <v>4</v>
      </c>
      <c r="E54" s="4">
        <v>4.75</v>
      </c>
      <c r="F54" s="5">
        <v>31.05</v>
      </c>
      <c r="G54" s="10"/>
      <c r="H54" s="16"/>
    </row>
    <row r="55" spans="1:8" ht="20.100000000000001" customHeight="1" x14ac:dyDescent="0.25">
      <c r="A55" s="3">
        <v>42</v>
      </c>
      <c r="B55" s="20" t="s">
        <v>134</v>
      </c>
      <c r="C55" s="4">
        <v>23.3</v>
      </c>
      <c r="D55" s="4">
        <v>4</v>
      </c>
      <c r="E55" s="4">
        <v>3.75</v>
      </c>
      <c r="F55" s="5">
        <v>31.05</v>
      </c>
      <c r="G55" s="10"/>
      <c r="H55" s="16"/>
    </row>
    <row r="56" spans="1:8" ht="20.100000000000001" customHeight="1" x14ac:dyDescent="0.25">
      <c r="A56" s="3">
        <v>43</v>
      </c>
      <c r="B56" s="20" t="s">
        <v>135</v>
      </c>
      <c r="C56" s="4">
        <v>24.060000000000002</v>
      </c>
      <c r="D56" s="4">
        <v>3.49</v>
      </c>
      <c r="E56" s="4">
        <v>3.5</v>
      </c>
      <c r="F56" s="5">
        <v>31.05</v>
      </c>
      <c r="G56" s="10"/>
      <c r="H56" s="16"/>
    </row>
    <row r="57" spans="1:8" ht="20.100000000000001" customHeight="1" x14ac:dyDescent="0.25">
      <c r="A57" s="3">
        <v>44</v>
      </c>
      <c r="B57" s="20" t="s">
        <v>126</v>
      </c>
      <c r="C57" s="4">
        <v>26.52</v>
      </c>
      <c r="D57" s="4">
        <v>4.55</v>
      </c>
      <c r="E57" s="4">
        <v>3</v>
      </c>
      <c r="F57" s="5">
        <v>34.07</v>
      </c>
      <c r="G57" s="10"/>
      <c r="H57" s="16"/>
    </row>
    <row r="58" spans="1:8" ht="20.100000000000001" customHeight="1" x14ac:dyDescent="0.25">
      <c r="A58" s="3">
        <v>45</v>
      </c>
      <c r="B58" s="20" t="s">
        <v>136</v>
      </c>
      <c r="C58" s="4">
        <v>22.200000000000003</v>
      </c>
      <c r="D58" s="4">
        <v>4.08</v>
      </c>
      <c r="E58" s="4">
        <v>4.75</v>
      </c>
      <c r="F58" s="5">
        <v>31.03</v>
      </c>
      <c r="G58" s="10"/>
      <c r="H58" s="16"/>
    </row>
    <row r="59" spans="1:8" ht="20.100000000000001" customHeight="1" x14ac:dyDescent="0.25">
      <c r="A59" s="3">
        <v>46</v>
      </c>
      <c r="B59" s="6" t="s">
        <v>131</v>
      </c>
      <c r="C59" s="4">
        <v>21.22</v>
      </c>
      <c r="D59" s="4">
        <v>4.08</v>
      </c>
      <c r="E59" s="4">
        <v>4.75</v>
      </c>
      <c r="F59" s="5">
        <v>30.05</v>
      </c>
      <c r="G59" s="10"/>
      <c r="H59" s="16"/>
    </row>
    <row r="60" spans="1:8" ht="20.100000000000001" customHeight="1" x14ac:dyDescent="0.25">
      <c r="A60" s="3">
        <v>47</v>
      </c>
      <c r="B60" s="6" t="s">
        <v>137</v>
      </c>
      <c r="C60" s="4">
        <v>24.17</v>
      </c>
      <c r="D60" s="4">
        <v>2.9</v>
      </c>
      <c r="E60" s="4">
        <v>3.75</v>
      </c>
      <c r="F60" s="5">
        <v>30.82</v>
      </c>
      <c r="G60" s="10"/>
      <c r="H60" s="16"/>
    </row>
    <row r="61" spans="1:8" ht="20.100000000000001" customHeight="1" x14ac:dyDescent="0.25">
      <c r="A61" s="3">
        <v>48</v>
      </c>
      <c r="B61" s="6" t="s">
        <v>138</v>
      </c>
      <c r="C61" s="4">
        <v>19.62</v>
      </c>
      <c r="D61" s="4">
        <v>3.97</v>
      </c>
      <c r="E61" s="4">
        <v>2.85</v>
      </c>
      <c r="F61" s="5">
        <v>26.44</v>
      </c>
      <c r="G61" s="10"/>
      <c r="H61" s="16"/>
    </row>
    <row r="62" spans="1:8" ht="20.100000000000001" customHeight="1" x14ac:dyDescent="0.25">
      <c r="A62" s="3">
        <v>49</v>
      </c>
      <c r="B62" s="6" t="s">
        <v>139</v>
      </c>
      <c r="C62" s="4">
        <v>19.7</v>
      </c>
      <c r="D62" s="4">
        <v>3.89</v>
      </c>
      <c r="E62" s="4">
        <v>2.85</v>
      </c>
      <c r="F62" s="5">
        <v>26.44</v>
      </c>
      <c r="G62" s="10"/>
      <c r="H62" s="16"/>
    </row>
    <row r="63" spans="1:8" ht="20.100000000000001" customHeight="1" x14ac:dyDescent="0.25">
      <c r="A63" s="3">
        <v>50</v>
      </c>
      <c r="B63" s="6" t="s">
        <v>140</v>
      </c>
      <c r="C63" s="4">
        <v>21.240000000000002</v>
      </c>
      <c r="D63" s="4">
        <v>3.65</v>
      </c>
      <c r="E63" s="4">
        <v>5.26</v>
      </c>
      <c r="F63" s="5">
        <v>30.15</v>
      </c>
      <c r="G63" s="10"/>
      <c r="H63" s="16"/>
    </row>
    <row r="64" spans="1:8" ht="16.5" customHeight="1" x14ac:dyDescent="0.25">
      <c r="A64" s="37" t="s">
        <v>165</v>
      </c>
      <c r="B64" s="37"/>
      <c r="C64" s="37"/>
      <c r="D64" s="37"/>
      <c r="E64" s="37"/>
      <c r="F64" s="37"/>
      <c r="G64" s="37"/>
      <c r="H64" s="37"/>
    </row>
    <row r="65" spans="1:8" ht="20.100000000000001" customHeight="1" x14ac:dyDescent="0.25">
      <c r="A65" s="3">
        <v>51</v>
      </c>
      <c r="B65" s="20" t="s">
        <v>141</v>
      </c>
      <c r="C65" s="4">
        <v>19.7</v>
      </c>
      <c r="D65" s="4">
        <v>3.89</v>
      </c>
      <c r="E65" s="4">
        <v>2.85</v>
      </c>
      <c r="F65" s="5">
        <v>26.44</v>
      </c>
      <c r="G65" s="10"/>
      <c r="H65" s="16"/>
    </row>
    <row r="66" spans="1:8" ht="20.100000000000001" customHeight="1" x14ac:dyDescent="0.25">
      <c r="A66" s="3">
        <v>52</v>
      </c>
      <c r="B66" s="20" t="s">
        <v>142</v>
      </c>
      <c r="C66" s="4">
        <v>20.79</v>
      </c>
      <c r="D66" s="4">
        <v>2.9</v>
      </c>
      <c r="E66" s="4">
        <v>2.85</v>
      </c>
      <c r="F66" s="5">
        <v>26.54</v>
      </c>
      <c r="G66" s="10"/>
      <c r="H66" s="16"/>
    </row>
    <row r="67" spans="1:8" ht="20.100000000000001" customHeight="1" x14ac:dyDescent="0.25">
      <c r="A67" s="3">
        <v>53</v>
      </c>
      <c r="B67" s="20" t="s">
        <v>143</v>
      </c>
      <c r="C67" s="4">
        <v>19.7</v>
      </c>
      <c r="D67" s="4">
        <v>3.89</v>
      </c>
      <c r="E67" s="4">
        <v>2.85</v>
      </c>
      <c r="F67" s="5">
        <v>26.44</v>
      </c>
      <c r="G67" s="10"/>
      <c r="H67" s="16"/>
    </row>
    <row r="68" spans="1:8" ht="20.100000000000001" customHeight="1" x14ac:dyDescent="0.25">
      <c r="A68" s="3">
        <v>54</v>
      </c>
      <c r="B68" s="6" t="s">
        <v>144</v>
      </c>
      <c r="C68" s="4">
        <v>21.81</v>
      </c>
      <c r="D68" s="4">
        <v>3.59</v>
      </c>
      <c r="E68" s="4">
        <v>4.75</v>
      </c>
      <c r="F68" s="5">
        <v>30.15</v>
      </c>
      <c r="G68" s="10"/>
      <c r="H68" s="16"/>
    </row>
    <row r="69" spans="1:8" ht="15.75" customHeight="1" x14ac:dyDescent="0.25">
      <c r="A69" s="37" t="s">
        <v>166</v>
      </c>
      <c r="B69" s="37"/>
      <c r="C69" s="37"/>
      <c r="D69" s="37"/>
      <c r="E69" s="37"/>
      <c r="F69" s="37"/>
      <c r="G69" s="37"/>
      <c r="H69" s="37"/>
    </row>
    <row r="70" spans="1:8" ht="20.100000000000001" customHeight="1" x14ac:dyDescent="0.25">
      <c r="A70" s="3">
        <v>55</v>
      </c>
      <c r="B70" s="20" t="s">
        <v>147</v>
      </c>
      <c r="C70" s="4">
        <v>19.7</v>
      </c>
      <c r="D70" s="4">
        <v>3.89</v>
      </c>
      <c r="E70" s="4">
        <v>2.85</v>
      </c>
      <c r="F70" s="5">
        <v>26.44</v>
      </c>
      <c r="G70" s="10"/>
      <c r="H70" s="16"/>
    </row>
    <row r="71" spans="1:8" ht="20.100000000000001" customHeight="1" x14ac:dyDescent="0.25">
      <c r="A71" s="3">
        <v>56</v>
      </c>
      <c r="B71" s="20" t="s">
        <v>148</v>
      </c>
      <c r="C71" s="4">
        <v>24.819999999999997</v>
      </c>
      <c r="D71" s="4">
        <v>3.49</v>
      </c>
      <c r="E71" s="4">
        <v>3.5</v>
      </c>
      <c r="F71" s="5">
        <v>31.81</v>
      </c>
      <c r="G71" s="10"/>
      <c r="H71" s="16"/>
    </row>
    <row r="72" spans="1:8" ht="20.100000000000001" customHeight="1" x14ac:dyDescent="0.25">
      <c r="A72" s="3">
        <v>57</v>
      </c>
      <c r="B72" s="20" t="s">
        <v>149</v>
      </c>
      <c r="C72" s="4">
        <v>22.299999999999997</v>
      </c>
      <c r="D72" s="4">
        <v>4</v>
      </c>
      <c r="E72" s="4">
        <v>4.75</v>
      </c>
      <c r="F72" s="5">
        <v>31.05</v>
      </c>
      <c r="G72" s="10"/>
      <c r="H72" s="16"/>
    </row>
    <row r="73" spans="1:8" ht="20.100000000000001" customHeight="1" x14ac:dyDescent="0.25">
      <c r="A73" s="3">
        <v>58</v>
      </c>
      <c r="B73" s="20" t="s">
        <v>150</v>
      </c>
      <c r="C73" s="4">
        <v>23.990000000000002</v>
      </c>
      <c r="D73" s="4">
        <v>3.49</v>
      </c>
      <c r="E73" s="4">
        <v>3.75</v>
      </c>
      <c r="F73" s="5">
        <v>31.23</v>
      </c>
      <c r="G73" s="10"/>
      <c r="H73" s="16"/>
    </row>
    <row r="74" spans="1:8" ht="20.100000000000001" customHeight="1" x14ac:dyDescent="0.25">
      <c r="A74" s="3">
        <v>59</v>
      </c>
      <c r="B74" s="20" t="s">
        <v>151</v>
      </c>
      <c r="C74" s="4">
        <v>21.21</v>
      </c>
      <c r="D74" s="4">
        <v>4</v>
      </c>
      <c r="E74" s="4">
        <v>4.75</v>
      </c>
      <c r="F74" s="5">
        <v>29.96</v>
      </c>
      <c r="G74" s="4">
        <v>95</v>
      </c>
      <c r="H74" s="16"/>
    </row>
    <row r="75" spans="1:8" ht="20.100000000000001" customHeight="1" x14ac:dyDescent="0.25">
      <c r="A75" s="3">
        <v>60</v>
      </c>
      <c r="B75" s="20" t="s">
        <v>152</v>
      </c>
      <c r="C75" s="4">
        <v>22.299999999999997</v>
      </c>
      <c r="D75" s="4">
        <v>4</v>
      </c>
      <c r="E75" s="4">
        <v>4.75</v>
      </c>
      <c r="F75" s="5">
        <v>31.05</v>
      </c>
      <c r="G75" s="4"/>
      <c r="H75" s="16"/>
    </row>
    <row r="76" spans="1:8" ht="20.100000000000001" customHeight="1" x14ac:dyDescent="0.25">
      <c r="A76" s="3">
        <v>61</v>
      </c>
      <c r="B76" s="6" t="s">
        <v>153</v>
      </c>
      <c r="C76" s="4">
        <v>21.81</v>
      </c>
      <c r="D76" s="4">
        <v>3.59</v>
      </c>
      <c r="E76" s="4">
        <v>4.75</v>
      </c>
      <c r="F76" s="5">
        <v>30.15</v>
      </c>
      <c r="G76" s="4"/>
      <c r="H76" s="16"/>
    </row>
    <row r="77" spans="1:8" ht="20.100000000000001" customHeight="1" x14ac:dyDescent="0.25">
      <c r="A77" s="3">
        <v>62</v>
      </c>
      <c r="B77" s="20" t="s">
        <v>154</v>
      </c>
      <c r="C77" s="4">
        <v>23.549999999999997</v>
      </c>
      <c r="D77" s="4">
        <v>4</v>
      </c>
      <c r="E77" s="4">
        <v>3.5</v>
      </c>
      <c r="F77" s="5">
        <v>31.05</v>
      </c>
      <c r="G77" s="4"/>
      <c r="H77" s="16"/>
    </row>
    <row r="78" spans="1:8" ht="20.100000000000001" customHeight="1" x14ac:dyDescent="0.25">
      <c r="A78" s="3">
        <v>63</v>
      </c>
      <c r="B78" s="20" t="s">
        <v>155</v>
      </c>
      <c r="C78" s="4">
        <v>22.68</v>
      </c>
      <c r="D78" s="4">
        <v>3.12</v>
      </c>
      <c r="E78" s="4">
        <v>3.5</v>
      </c>
      <c r="F78" s="5">
        <v>29.3</v>
      </c>
      <c r="G78" s="4">
        <v>90</v>
      </c>
      <c r="H78" s="16"/>
    </row>
    <row r="79" spans="1:8" ht="15" customHeight="1" x14ac:dyDescent="0.25">
      <c r="A79" s="37" t="s">
        <v>167</v>
      </c>
      <c r="B79" s="37"/>
      <c r="C79" s="37"/>
      <c r="D79" s="37"/>
      <c r="E79" s="37"/>
      <c r="F79" s="37"/>
      <c r="G79" s="37"/>
      <c r="H79" s="37"/>
    </row>
    <row r="80" spans="1:8" ht="20.100000000000001" customHeight="1" x14ac:dyDescent="0.25">
      <c r="A80" s="3">
        <v>64</v>
      </c>
      <c r="B80" s="20" t="s">
        <v>156</v>
      </c>
      <c r="C80" s="4">
        <v>24.060000000000002</v>
      </c>
      <c r="D80" s="4">
        <v>3.49</v>
      </c>
      <c r="E80" s="4">
        <v>3.5</v>
      </c>
      <c r="F80" s="5">
        <v>31.05</v>
      </c>
      <c r="G80" s="10"/>
      <c r="H80" s="16"/>
    </row>
    <row r="81" spans="1:8" ht="20.100000000000001" customHeight="1" x14ac:dyDescent="0.25">
      <c r="A81" s="3">
        <v>65</v>
      </c>
      <c r="B81" s="20" t="s">
        <v>157</v>
      </c>
      <c r="C81" s="4">
        <v>20.21</v>
      </c>
      <c r="D81" s="4">
        <v>3.38</v>
      </c>
      <c r="E81" s="4">
        <v>2.85</v>
      </c>
      <c r="F81" s="5">
        <v>26.44</v>
      </c>
      <c r="G81" s="10"/>
      <c r="H81" s="16"/>
    </row>
    <row r="82" spans="1:8" ht="20.100000000000001" customHeight="1" x14ac:dyDescent="0.25">
      <c r="A82" s="3">
        <v>66</v>
      </c>
      <c r="B82" s="20" t="s">
        <v>158</v>
      </c>
      <c r="C82" s="4">
        <v>22.560000000000002</v>
      </c>
      <c r="D82" s="4">
        <v>3.72</v>
      </c>
      <c r="E82" s="4">
        <v>4.75</v>
      </c>
      <c r="F82" s="5">
        <v>31.03</v>
      </c>
      <c r="G82" s="10"/>
      <c r="H82" s="16"/>
    </row>
    <row r="83" spans="1:8" ht="20.100000000000001" customHeight="1" x14ac:dyDescent="0.25">
      <c r="A83" s="3">
        <v>67</v>
      </c>
      <c r="B83" s="20" t="s">
        <v>159</v>
      </c>
      <c r="C83" s="4">
        <v>23.549999999999997</v>
      </c>
      <c r="D83" s="4">
        <v>4</v>
      </c>
      <c r="E83" s="4">
        <v>3.5</v>
      </c>
      <c r="F83" s="5">
        <v>31.05</v>
      </c>
      <c r="G83" s="10"/>
      <c r="H83" s="16"/>
    </row>
    <row r="84" spans="1:8" ht="20.100000000000001" customHeight="1" x14ac:dyDescent="0.25">
      <c r="A84" s="3">
        <v>68</v>
      </c>
      <c r="B84" s="20" t="s">
        <v>160</v>
      </c>
      <c r="C84" s="4">
        <v>23.810000000000002</v>
      </c>
      <c r="D84" s="4">
        <v>3.49</v>
      </c>
      <c r="E84" s="4">
        <v>3.75</v>
      </c>
      <c r="F84" s="5">
        <v>31.05</v>
      </c>
      <c r="G84" s="10"/>
      <c r="H84" s="16"/>
    </row>
    <row r="85" spans="1:8" ht="15.75" customHeight="1" x14ac:dyDescent="0.25">
      <c r="A85" s="37" t="s">
        <v>200</v>
      </c>
      <c r="B85" s="37"/>
      <c r="C85" s="37"/>
      <c r="D85" s="37"/>
      <c r="E85" s="37"/>
      <c r="F85" s="37"/>
      <c r="G85" s="37"/>
      <c r="H85" s="37"/>
    </row>
    <row r="86" spans="1:8" ht="19.5" customHeight="1" x14ac:dyDescent="0.25">
      <c r="A86" s="3">
        <v>69</v>
      </c>
      <c r="B86" s="20" t="s">
        <v>201</v>
      </c>
      <c r="C86" s="4">
        <v>22.299999999999997</v>
      </c>
      <c r="D86" s="4">
        <v>4</v>
      </c>
      <c r="E86" s="4">
        <v>4.75</v>
      </c>
      <c r="F86" s="5">
        <v>31.05</v>
      </c>
      <c r="G86" s="48"/>
      <c r="H86" s="48"/>
    </row>
    <row r="87" spans="1:8" ht="19.5" customHeight="1" x14ac:dyDescent="0.25">
      <c r="A87" s="3">
        <v>70</v>
      </c>
      <c r="B87" s="20" t="s">
        <v>202</v>
      </c>
      <c r="C87" s="4">
        <v>24.060000000000002</v>
      </c>
      <c r="D87" s="4">
        <v>3.49</v>
      </c>
      <c r="E87" s="4">
        <v>3.5</v>
      </c>
      <c r="F87" s="5">
        <v>31.05</v>
      </c>
      <c r="G87" s="48"/>
      <c r="H87" s="48"/>
    </row>
  </sheetData>
  <mergeCells count="24">
    <mergeCell ref="A85:H85"/>
    <mergeCell ref="A40:A41"/>
    <mergeCell ref="B40:B41"/>
    <mergeCell ref="A46:H46"/>
    <mergeCell ref="A52:H52"/>
    <mergeCell ref="A64:H64"/>
    <mergeCell ref="A69:H69"/>
    <mergeCell ref="A79:H79"/>
    <mergeCell ref="A11:H11"/>
    <mergeCell ref="A18:H18"/>
    <mergeCell ref="A22:H22"/>
    <mergeCell ref="A25:H25"/>
    <mergeCell ref="A31:H31"/>
    <mergeCell ref="I3:K3"/>
    <mergeCell ref="A5:H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1.299212598425197" right="0.31496062992125984" top="0.35433070866141736" bottom="0.35433070866141736" header="0.31496062992125984" footer="0.31496062992125984"/>
  <pageSetup paperSize="9" scale="51" orientation="portrait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0"/>
  <sheetViews>
    <sheetView view="pageBreakPreview" zoomScale="80" zoomScaleNormal="80" zoomScaleSheetLayoutView="80" workbookViewId="0">
      <pane xSplit="2" ySplit="11" topLeftCell="C12" activePane="bottomRight" state="frozen"/>
      <selection pane="topRight" activeCell="C1" sqref="C1"/>
      <selection pane="bottomLeft" activeCell="A13" sqref="A13"/>
      <selection pane="bottomRight" activeCell="A11" sqref="A11:H20"/>
    </sheetView>
  </sheetViews>
  <sheetFormatPr defaultColWidth="11.5703125" defaultRowHeight="54" customHeight="1" x14ac:dyDescent="0.25"/>
  <cols>
    <col min="1" max="1" width="9.140625" style="1" customWidth="1"/>
    <col min="2" max="2" width="38.7109375" style="1" customWidth="1"/>
    <col min="3" max="3" width="17.140625" style="1" customWidth="1"/>
    <col min="4" max="4" width="13.28515625" style="1" customWidth="1"/>
    <col min="5" max="5" width="10.85546875" style="1" customWidth="1"/>
    <col min="6" max="6" width="19.28515625" style="1" customWidth="1"/>
    <col min="7" max="7" width="14.140625" style="1" customWidth="1"/>
    <col min="8" max="8" width="30.42578125" style="1" customWidth="1"/>
    <col min="9" max="16384" width="11.5703125" style="1"/>
  </cols>
  <sheetData>
    <row r="1" spans="1:8" ht="20.100000000000001" customHeight="1" x14ac:dyDescent="0.25"/>
    <row r="2" spans="1:8" ht="20.100000000000001" customHeight="1" x14ac:dyDescent="0.25">
      <c r="F2" s="2" t="s">
        <v>24</v>
      </c>
      <c r="G2" s="2"/>
      <c r="H2" s="2"/>
    </row>
    <row r="3" spans="1:8" ht="20.100000000000001" customHeight="1" x14ac:dyDescent="0.25">
      <c r="B3" s="13"/>
      <c r="F3" s="2" t="s">
        <v>25</v>
      </c>
      <c r="G3" s="2"/>
      <c r="H3" s="2"/>
    </row>
    <row r="4" spans="1:8" ht="20.100000000000001" customHeight="1" x14ac:dyDescent="0.25">
      <c r="B4" s="13"/>
      <c r="F4" s="2" t="s">
        <v>27</v>
      </c>
      <c r="G4" s="2"/>
      <c r="H4" s="2"/>
    </row>
    <row r="5" spans="1:8" ht="20.100000000000001" customHeight="1" x14ac:dyDescent="0.25">
      <c r="F5" s="2"/>
      <c r="G5" s="2"/>
      <c r="H5" s="2"/>
    </row>
    <row r="6" spans="1:8" ht="20.100000000000001" customHeight="1" x14ac:dyDescent="0.25">
      <c r="F6" s="2" t="s">
        <v>26</v>
      </c>
      <c r="G6" s="2"/>
      <c r="H6" s="2"/>
    </row>
    <row r="7" spans="1:8" ht="20.100000000000001" customHeight="1" x14ac:dyDescent="0.25"/>
    <row r="8" spans="1:8" ht="42.75" customHeight="1" x14ac:dyDescent="0.25">
      <c r="A8" s="38" t="s">
        <v>145</v>
      </c>
      <c r="B8" s="38"/>
      <c r="C8" s="38"/>
      <c r="D8" s="38"/>
      <c r="E8" s="38"/>
      <c r="F8" s="38"/>
      <c r="G8" s="38"/>
      <c r="H8" s="38"/>
    </row>
    <row r="9" spans="1:8" ht="21" customHeight="1" x14ac:dyDescent="0.25">
      <c r="A9" s="39" t="s">
        <v>0</v>
      </c>
      <c r="B9" s="39" t="s">
        <v>1</v>
      </c>
      <c r="C9" s="46" t="s">
        <v>162</v>
      </c>
      <c r="D9" s="41" t="s">
        <v>2</v>
      </c>
      <c r="E9" s="41" t="s">
        <v>3</v>
      </c>
      <c r="F9" s="47" t="s">
        <v>111</v>
      </c>
      <c r="G9" s="43" t="s">
        <v>4</v>
      </c>
      <c r="H9" s="44" t="s">
        <v>5</v>
      </c>
    </row>
    <row r="10" spans="1:8" ht="138.75" customHeight="1" x14ac:dyDescent="0.25">
      <c r="A10" s="39"/>
      <c r="B10" s="39"/>
      <c r="C10" s="46"/>
      <c r="D10" s="41"/>
      <c r="E10" s="41"/>
      <c r="F10" s="47"/>
      <c r="G10" s="43"/>
      <c r="H10" s="44"/>
    </row>
    <row r="11" spans="1:8" ht="26.25" customHeight="1" x14ac:dyDescent="0.25">
      <c r="A11" s="37" t="s">
        <v>166</v>
      </c>
      <c r="B11" s="37"/>
      <c r="C11" s="37"/>
      <c r="D11" s="37"/>
      <c r="E11" s="37"/>
      <c r="F11" s="37"/>
      <c r="G11" s="37"/>
      <c r="H11" s="37"/>
    </row>
    <row r="12" spans="1:8" ht="30" customHeight="1" x14ac:dyDescent="0.25">
      <c r="A12" s="3">
        <v>1</v>
      </c>
      <c r="B12" s="19" t="s">
        <v>147</v>
      </c>
      <c r="C12" s="4">
        <v>19.7</v>
      </c>
      <c r="D12" s="4">
        <v>3.89</v>
      </c>
      <c r="E12" s="4">
        <v>2.85</v>
      </c>
      <c r="F12" s="5">
        <v>26.44</v>
      </c>
      <c r="G12" s="10"/>
      <c r="H12" s="16" t="s">
        <v>146</v>
      </c>
    </row>
    <row r="13" spans="1:8" ht="30" customHeight="1" x14ac:dyDescent="0.25">
      <c r="A13" s="3">
        <v>2</v>
      </c>
      <c r="B13" s="19" t="s">
        <v>148</v>
      </c>
      <c r="C13" s="4">
        <v>24.819999999999997</v>
      </c>
      <c r="D13" s="4">
        <v>3.49</v>
      </c>
      <c r="E13" s="4">
        <v>3.5</v>
      </c>
      <c r="F13" s="5">
        <v>31.81</v>
      </c>
      <c r="G13" s="10"/>
      <c r="H13" s="16" t="s">
        <v>146</v>
      </c>
    </row>
    <row r="14" spans="1:8" ht="30" customHeight="1" x14ac:dyDescent="0.25">
      <c r="A14" s="3">
        <v>3</v>
      </c>
      <c r="B14" s="19" t="s">
        <v>149</v>
      </c>
      <c r="C14" s="4">
        <v>22.299999999999997</v>
      </c>
      <c r="D14" s="4">
        <v>4</v>
      </c>
      <c r="E14" s="4">
        <v>4.75</v>
      </c>
      <c r="F14" s="5">
        <v>31.05</v>
      </c>
      <c r="G14" s="10"/>
      <c r="H14" s="16" t="s">
        <v>146</v>
      </c>
    </row>
    <row r="15" spans="1:8" ht="30" customHeight="1" x14ac:dyDescent="0.25">
      <c r="A15" s="3">
        <v>4</v>
      </c>
      <c r="B15" s="19" t="s">
        <v>150</v>
      </c>
      <c r="C15" s="4">
        <v>23.990000000000002</v>
      </c>
      <c r="D15" s="4">
        <v>3.49</v>
      </c>
      <c r="E15" s="4">
        <v>3.75</v>
      </c>
      <c r="F15" s="5">
        <v>31.23</v>
      </c>
      <c r="G15" s="10"/>
      <c r="H15" s="16" t="s">
        <v>146</v>
      </c>
    </row>
    <row r="16" spans="1:8" ht="30" customHeight="1" x14ac:dyDescent="0.25">
      <c r="A16" s="3">
        <v>5</v>
      </c>
      <c r="B16" s="19" t="s">
        <v>151</v>
      </c>
      <c r="C16" s="4">
        <v>21.21</v>
      </c>
      <c r="D16" s="4">
        <v>4</v>
      </c>
      <c r="E16" s="4">
        <v>4.75</v>
      </c>
      <c r="F16" s="5">
        <v>29.96</v>
      </c>
      <c r="G16" s="4">
        <v>95</v>
      </c>
      <c r="H16" s="16" t="s">
        <v>146</v>
      </c>
    </row>
    <row r="17" spans="1:8" ht="30" customHeight="1" x14ac:dyDescent="0.25">
      <c r="A17" s="3">
        <v>6</v>
      </c>
      <c r="B17" s="19" t="s">
        <v>152</v>
      </c>
      <c r="C17" s="4">
        <v>22.299999999999997</v>
      </c>
      <c r="D17" s="4">
        <v>4</v>
      </c>
      <c r="E17" s="4">
        <v>4.75</v>
      </c>
      <c r="F17" s="5">
        <v>31.05</v>
      </c>
      <c r="G17" s="4"/>
      <c r="H17" s="16" t="s">
        <v>146</v>
      </c>
    </row>
    <row r="18" spans="1:8" ht="30" customHeight="1" x14ac:dyDescent="0.25">
      <c r="A18" s="3">
        <v>7</v>
      </c>
      <c r="B18" s="6" t="s">
        <v>153</v>
      </c>
      <c r="C18" s="4">
        <v>21.81</v>
      </c>
      <c r="D18" s="4">
        <v>3.59</v>
      </c>
      <c r="E18" s="4">
        <v>4.75</v>
      </c>
      <c r="F18" s="5">
        <v>30.15</v>
      </c>
      <c r="G18" s="4"/>
      <c r="H18" s="16" t="s">
        <v>146</v>
      </c>
    </row>
    <row r="19" spans="1:8" ht="30" customHeight="1" x14ac:dyDescent="0.25">
      <c r="A19" s="3">
        <v>8</v>
      </c>
      <c r="B19" s="19" t="s">
        <v>154</v>
      </c>
      <c r="C19" s="4">
        <v>23.549999999999997</v>
      </c>
      <c r="D19" s="4">
        <v>4</v>
      </c>
      <c r="E19" s="4">
        <v>3.5</v>
      </c>
      <c r="F19" s="5">
        <v>31.05</v>
      </c>
      <c r="G19" s="4"/>
      <c r="H19" s="16" t="s">
        <v>146</v>
      </c>
    </row>
    <row r="20" spans="1:8" ht="30" customHeight="1" x14ac:dyDescent="0.25">
      <c r="A20" s="3">
        <v>9</v>
      </c>
      <c r="B20" s="19" t="s">
        <v>155</v>
      </c>
      <c r="C20" s="4">
        <v>22.68</v>
      </c>
      <c r="D20" s="4">
        <v>3.12</v>
      </c>
      <c r="E20" s="4">
        <v>3.5</v>
      </c>
      <c r="F20" s="5">
        <v>29.3</v>
      </c>
      <c r="G20" s="4">
        <v>90</v>
      </c>
      <c r="H20" s="16" t="s">
        <v>146</v>
      </c>
    </row>
  </sheetData>
  <mergeCells count="10">
    <mergeCell ref="A11:H11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31496062992125984" right="0.31496062992125984" top="0.94488188976377963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МКД включ. в лиценз до 2019г.</vt:lpstr>
      <vt:lpstr>МКД включ. в лиценз  в2019-2020</vt:lpstr>
      <vt:lpstr>МКД включ. влиценз с 01.03.20</vt:lpstr>
      <vt:lpstr>'МКД включ. в лиценз  в2019-2020'!Заголовки_для_печати</vt:lpstr>
      <vt:lpstr>'МКД включ. в лиценз до 2019г.'!Заголовки_для_печати</vt:lpstr>
      <vt:lpstr>'МКД включ. влиценз с 01.03.20'!Заголовки_для_печати</vt:lpstr>
      <vt:lpstr>'МКД включ. в лиценз  в2019-2020'!Область_печати</vt:lpstr>
      <vt:lpstr>'МКД включ. в лиценз до 2019г.'!Область_печати</vt:lpstr>
      <vt:lpstr>'МКД включ. влиценз с 01.03.20'!Область_печати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2020-05-08T08:23:05Z</cp:lastPrinted>
  <dcterms:created xsi:type="dcterms:W3CDTF">2016-02-04T11:55:19Z</dcterms:created>
  <dcterms:modified xsi:type="dcterms:W3CDTF">2020-05-19T06:14:55Z</dcterms:modified>
</cp:coreProperties>
</file>